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roca\CONTROLE DE CONTRATOS EM ANDAMENTO\CONTRATOS EM FASE DE LICITAÇÃO\ESTRUTURA DE NATAL-2025\"/>
    </mc:Choice>
  </mc:AlternateContent>
  <bookViews>
    <workbookView xWindow="0" yWindow="0" windowWidth="23040" windowHeight="8712"/>
  </bookViews>
  <sheets>
    <sheet name="ORÇAMENTO" sheetId="1" r:id="rId1"/>
  </sheets>
  <definedNames>
    <definedName name="_xlnm.Print_Area" localSheetId="0">ORÇAMENTO!$C$1:$P$92</definedName>
    <definedName name="cod_orc">ORÇAMENTO!$B:$B</definedName>
    <definedName name="M_1">ORÇAMENTO!#REF!</definedName>
    <definedName name="M_10">ORÇAMENTO!#REF!</definedName>
    <definedName name="M_11">ORÇAMENTO!#REF!</definedName>
    <definedName name="M_12">ORÇAMENTO!#REF!</definedName>
    <definedName name="M_2">ORÇAMENTO!#REF!</definedName>
    <definedName name="M_3">ORÇAMENTO!#REF!</definedName>
    <definedName name="M_4">ORÇAMENTO!#REF!</definedName>
    <definedName name="M_5">ORÇAMENTO!#REF!</definedName>
    <definedName name="M_6">ORÇAMENTO!#REF!</definedName>
    <definedName name="M_7">ORÇAMENTO!#REF!</definedName>
    <definedName name="M_8">ORÇAMENTO!#REF!</definedName>
    <definedName name="M_9">ORÇAMENTO!#REF!</definedName>
    <definedName name="mes1_perc">ORÇAMENTO!#REF!</definedName>
    <definedName name="mes2_perc">ORÇAMENTO!#REF!</definedName>
    <definedName name="mes3_perc">ORÇAMENTO!#REF!</definedName>
    <definedName name="mes4_perc">ORÇAMENTO!#REF!</definedName>
    <definedName name="mes5_perc">ORÇAMENTO!#REF!</definedName>
    <definedName name="mes6_perc">ORÇAMENTO!#REF!</definedName>
    <definedName name="perc_orc">ORÇAMENTO!#REF!</definedName>
    <definedName name="subtotal_orc">ORÇAMENTO!$I:$I</definedName>
    <definedName name="tipo_orc">ORÇAMENTO!$B:$B</definedName>
    <definedName name="_xlnm.Print_Titles" localSheetId="0">ORÇAMENTO!$1:$9</definedName>
    <definedName name="total_orc">ORÇAMENTO!$J:$J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1" i="1" l="1"/>
  <c r="M70" i="1"/>
  <c r="M69" i="1"/>
  <c r="M68" i="1"/>
  <c r="M67" i="1"/>
  <c r="M66" i="1"/>
  <c r="M65" i="1"/>
  <c r="M72" i="1" s="1"/>
  <c r="M62" i="1"/>
  <c r="M61" i="1"/>
  <c r="M60" i="1"/>
  <c r="M59" i="1"/>
  <c r="M58" i="1"/>
  <c r="M63" i="1" s="1"/>
  <c r="M54" i="1"/>
  <c r="M53" i="1"/>
  <c r="M55" i="1"/>
  <c r="M56" i="1" s="1"/>
  <c r="M48" i="1"/>
  <c r="M47" i="1"/>
  <c r="M49" i="1" s="1"/>
  <c r="M42" i="1"/>
  <c r="M41" i="1"/>
  <c r="M40" i="1"/>
  <c r="M39" i="1"/>
  <c r="M45" i="1" s="1"/>
  <c r="M43" i="1"/>
  <c r="M44" i="1"/>
  <c r="M35" i="1"/>
  <c r="M34" i="1"/>
  <c r="M33" i="1"/>
  <c r="M36" i="1"/>
  <c r="M37" i="1" s="1"/>
  <c r="M30" i="1"/>
  <c r="M29" i="1"/>
  <c r="M31" i="1" s="1"/>
  <c r="M26" i="1"/>
  <c r="M25" i="1"/>
  <c r="M24" i="1"/>
  <c r="M23" i="1"/>
  <c r="M27" i="1" s="1"/>
  <c r="M20" i="1"/>
  <c r="M19" i="1"/>
  <c r="M12" i="1"/>
  <c r="M15" i="1"/>
  <c r="M14" i="1"/>
  <c r="M13" i="1"/>
  <c r="M16" i="1" l="1"/>
  <c r="M21" i="1"/>
  <c r="M73" i="1"/>
  <c r="M5" i="1" s="1"/>
  <c r="B71" i="1"/>
  <c r="B70" i="1"/>
  <c r="B64" i="1"/>
  <c r="B57" i="1"/>
  <c r="B52" i="1"/>
  <c r="B51" i="1"/>
  <c r="B50" i="1"/>
  <c r="B48" i="1"/>
  <c r="B46" i="1"/>
  <c r="B40" i="1"/>
  <c r="B42" i="1" s="1"/>
  <c r="B38" i="1"/>
  <c r="B32" i="1"/>
  <c r="B28" i="1"/>
  <c r="B22" i="1"/>
  <c r="B18" i="1"/>
  <c r="B1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12" i="1"/>
  <c r="A13" i="1" s="1"/>
  <c r="A14" i="1" s="1"/>
  <c r="A15" i="1" s="1"/>
  <c r="B11" i="1"/>
  <c r="B13" i="1" s="1"/>
  <c r="B10" i="1"/>
  <c r="B14" i="1" l="1"/>
  <c r="B15" i="1"/>
  <c r="B41" i="1"/>
  <c r="B43" i="1" s="1"/>
  <c r="B44" i="1" l="1"/>
</calcChain>
</file>

<file path=xl/comments1.xml><?xml version="1.0" encoding="utf-8"?>
<comments xmlns="http://schemas.openxmlformats.org/spreadsheetml/2006/main">
  <authors>
    <author>Obras</author>
  </authors>
  <commentList>
    <comment ref="M6" authorId="0" shapeId="0">
      <text>
        <r>
          <rPr>
            <b/>
            <sz val="9"/>
            <color indexed="81"/>
            <rFont val="Segoe UI"/>
            <family val="2"/>
          </rPr>
          <t>Obras:</t>
        </r>
        <r>
          <rPr>
            <sz val="9"/>
            <color indexed="81"/>
            <rFont val="Segoe UI"/>
            <family val="2"/>
          </rPr>
          <t xml:space="preserve">
INSERIR BDI EM %, COM 2 CASAS DECIMAIS</t>
        </r>
      </text>
    </comment>
    <comment ref="L12" authorId="0" shapeId="0">
      <text>
        <r>
          <rPr>
            <b/>
            <sz val="9"/>
            <color indexed="81"/>
            <rFont val="Segoe UI"/>
            <family val="2"/>
          </rPr>
          <t>Obras:</t>
        </r>
        <r>
          <rPr>
            <sz val="9"/>
            <color indexed="81"/>
            <rFont val="Segoe UI"/>
            <family val="2"/>
          </rPr>
          <t xml:space="preserve">
INSERIR PREÇO UNITÁRIO COM BDI E COM DUAS CASAS DECIMAIS</t>
        </r>
      </text>
    </comment>
  </commentList>
</comments>
</file>

<file path=xl/sharedStrings.xml><?xml version="1.0" encoding="utf-8"?>
<sst xmlns="http://schemas.openxmlformats.org/spreadsheetml/2006/main" count="217" uniqueCount="100">
  <si>
    <t>ORÇAMENTO</t>
  </si>
  <si>
    <t>FONTE</t>
  </si>
  <si>
    <t>COD.</t>
  </si>
  <si>
    <t>DESCRIÇÃO DOS SERVIÇOS</t>
  </si>
  <si>
    <t>UNID.</t>
  </si>
  <si>
    <t>QUANT.</t>
  </si>
  <si>
    <t>Preço Unitário (R$)</t>
  </si>
  <si>
    <t xml:space="preserve">Pr. Unit. + B.D.I. (R$) </t>
  </si>
  <si>
    <t>Pr. Total (R$)</t>
  </si>
  <si>
    <t>NATAL ENCANTADO 2025</t>
  </si>
  <si>
    <t>1.1</t>
  </si>
  <si>
    <t>SINAPI</t>
  </si>
  <si>
    <t>Subtotal</t>
  </si>
  <si>
    <t>1.2</t>
  </si>
  <si>
    <t>ELEMENTOS DECORATIVOS</t>
  </si>
  <si>
    <t>1.2.1</t>
  </si>
  <si>
    <t>NÚMERO 06 - SEIS</t>
  </si>
  <si>
    <t>1.2.2</t>
  </si>
  <si>
    <t>BORBOLETA</t>
  </si>
  <si>
    <t>1.2.3</t>
  </si>
  <si>
    <t>LUSTRES</t>
  </si>
  <si>
    <t>1.2.4</t>
  </si>
  <si>
    <t>CANDELABROS</t>
  </si>
  <si>
    <t>1.2.</t>
  </si>
  <si>
    <t>INSTALAÇÃO DE ARCOS E CABOS DE AÇO - PONTE AV FENANDO COSTA</t>
  </si>
  <si>
    <t>CDHU</t>
  </si>
  <si>
    <t>46.07.100</t>
  </si>
  <si>
    <t>29.03.010</t>
  </si>
  <si>
    <t>15.03.150</t>
  </si>
  <si>
    <t>24.20.200</t>
  </si>
  <si>
    <t>46.26.830</t>
  </si>
  <si>
    <t>GUINDAUTO E CABOS PARA PRAÇA</t>
  </si>
  <si>
    <t>INSTALAÇÃO DE ARCOS E CABOS DE AÇO AV.DR. FERNANDO COSTA - SENTIDO PARAFUSO</t>
  </si>
  <si>
    <t>4.1</t>
  </si>
  <si>
    <t>FUNDAÇÃO</t>
  </si>
  <si>
    <t>4.2</t>
  </si>
  <si>
    <t>DEMOLIÇÕS E RETIRADAS</t>
  </si>
  <si>
    <t>03.01.020</t>
  </si>
  <si>
    <t>17.05.070</t>
  </si>
  <si>
    <t>05.07.040</t>
  </si>
  <si>
    <t>4.3</t>
  </si>
  <si>
    <t>BLOCOS DE ANCORAGEM</t>
  </si>
  <si>
    <t>46.12.010</t>
  </si>
  <si>
    <t>46.14.520</t>
  </si>
  <si>
    <t>11.03.090</t>
  </si>
  <si>
    <t>11.16.060</t>
  </si>
  <si>
    <t>4.4</t>
  </si>
  <si>
    <t>ESTRUTURAS - ARCOS</t>
  </si>
  <si>
    <t>PILAR METÁLICO PERFIL LAMINADO OU SOLDADO EM AÇO ESTRUTURAL, COM CONEXÕES SOLDADAS, INCLUSOS MÃO DE OBRA, TRANSPORTE E IÇAMENTO UTILIZANDO GUINDASTE - FORNECIMENTO E INSTALAÇÃO. AF_01/2020_P - Pilares  Av. Dr. Fernando Costa</t>
  </si>
  <si>
    <t>KG</t>
  </si>
  <si>
    <t>PINTURA DAS ESTRUTURAS EXISTENTES</t>
  </si>
  <si>
    <t>TOTAL GERAL</t>
  </si>
  <si>
    <t>Referência:</t>
  </si>
  <si>
    <t>SINAPI - 04/2025 - Com Desoneração</t>
  </si>
  <si>
    <t>CPOS/CDHU - 197 DESONERADA</t>
  </si>
  <si>
    <t>Cajati, 20 de maio de 2025</t>
  </si>
  <si>
    <t>______________________________________</t>
  </si>
  <si>
    <t>Mayra Cristina da Veiga Moreira</t>
  </si>
  <si>
    <t>Engenheira Civil - CREA 5069469210</t>
  </si>
  <si>
    <t>TUBO ACO GALVANIZADO COM COSTURA, CLASSE LEVE, DN 32 MM (1 1/4"), E = 2,65 MM, *2,71* KG/M (NBR 5580)</t>
  </si>
  <si>
    <t>M</t>
  </si>
  <si>
    <t>BARRA DE ACO CHATA, RETANGULAR (QUALQUER BITOLA) - suporte</t>
  </si>
  <si>
    <t>BARRA DE ACO CHATA, RETANGULAR (QUALQUER BITOLA) - Ornamentos</t>
  </si>
  <si>
    <t>PINTURA COM TINTA ALQUÍDICA DE ACABAMENTO (ESMALTE SINTÉTICO ACETINADO) PULVERIZADA SOBRE PERFIL METÁLICO EXECUTADO EM FÁBRICA (POR DEMÃO). AF_01/2020_PE</t>
  </si>
  <si>
    <t>M2</t>
  </si>
  <si>
    <t>TUBO ACO GALVANIZADO COM COSTURA, CLASSE LEVE, DN 20 MM (3/4"), E = 2,25 MM, *1,3* KG/M (NBR 5580)</t>
  </si>
  <si>
    <t>TUBO ACO GALVANIZADO COM COSTURA, CLASSE MEDIA, DN 1", E = 3,38 MM, PESO 2,50 KG/M (NBR 5580)</t>
  </si>
  <si>
    <t>BARRA DE ACO CHATA, RETANGULAR (QUALQUER BITOLA) - ORNAMENTOS</t>
  </si>
  <si>
    <t>PINTURA COM TINTA ALQUÍDICA DE ACABAMENTO (ESMALTE SINTÉTICO ACETINADO) PULVERIZADA SOBRE PERFIL METÁLICO EXECUTADO EM FÁBRICA (POR DEMÃO). AF_01/2020_PE - Estrutura Secundária</t>
  </si>
  <si>
    <t xml:space="preserve">TUBO GALVANIZADO DN= 6´, INCLUSIVE CONEXÕES </t>
  </si>
  <si>
    <t>CABO EM AÇO GALVANIZADO COM ALMA DE AÇO, DIÂMETRO DE 3/16´ (4,76 MM)</t>
  </si>
  <si>
    <t>FORNECIMENTO E MONTAGEM DE ESTRUTURA METÁLICA EM PERFIL METALON, SEM PINTURA</t>
  </si>
  <si>
    <t>CHAPA DE FERRO Nº 14, INCLUSIVE SOLDAGEM</t>
  </si>
  <si>
    <t>ABRAÇADEIRA DENTADA PARA TRAVAMENTO EM AÇO INOXIDÁVEL, COM PARAFUSO DE AÇO ZINCADO, PARA TUBO EM FERRO FUNDIDO PREDIAL SMU, DN= 150 MM</t>
  </si>
  <si>
    <t>UN</t>
  </si>
  <si>
    <t xml:space="preserve">GUINDAUTO HIDRÁULICO, CAPACIDADE MÁXIMA DE CARGA 6500 KG, MOMENTO MÁXIMO DE CARGA 5,8 TM, ALCANCE MÁXIMO HORIZONTAL 7,60 M, INCLUSIVE CAMINHÃO TOCO PBT 9.700 KG, POTÊNCIA DE 160 CV - CHP DIURNO. AF_08/2015 </t>
  </si>
  <si>
    <t>CHP</t>
  </si>
  <si>
    <t xml:space="preserve">DEMOLIÇÃO MANUAL DE CONCRETO SIMPLES </t>
  </si>
  <si>
    <t>M3</t>
  </si>
  <si>
    <t>PISO COM REQUADRO EM CONCRETO SIMPLES COM CONTROLE DE FCK= 20 MPA</t>
  </si>
  <si>
    <t>REMOÇÃO DE ENTULHO SEPARADO DE OBRA COM CAÇAMBA METÁLICA - TERRA, ALVENARIA, CONCRETO, ARGAMASSA, MADEIRA, PAPEL, PLÁSTICO OU METAL</t>
  </si>
  <si>
    <t>ESTACA BROCA DE CONCRETO, DIÂMETRO DE 30CM, ESCAVAÇÃO MANUAL COM TRADO CONCHA, COM ARMADURA DE ARRANQUE. AF_05/2020</t>
  </si>
  <si>
    <t>TUBO DE CONCRETO (PS-1), DN= 300MM</t>
  </si>
  <si>
    <t>TUBO DE FERRO FUNDIDO CLASSE K-9 COM JUNTA ELÁSTICA, DN= 150MM, INCLUSIVE CONEXÕES</t>
  </si>
  <si>
    <t>CONCRETO PREPARADO NO LOCAL, FCK = 20 MPA</t>
  </si>
  <si>
    <t>LANÇAMENTO E ADENSAMENTO DE CONCRETO OU MASSA EM ESTRUTURA</t>
  </si>
  <si>
    <t>BARRA DE ACO CHATA, RETANGULAR (QUALQUER BITOLA)</t>
  </si>
  <si>
    <t>LOGO DA EMPRESA</t>
  </si>
  <si>
    <t>PROPOSTA  DO LICITANTE :</t>
  </si>
  <si>
    <t>BDI LICITANTE</t>
  </si>
  <si>
    <t>DADOS DO LICITANTE</t>
  </si>
  <si>
    <t>RAZÃO SOCIAL:</t>
  </si>
  <si>
    <t>CNPJ:</t>
  </si>
  <si>
    <t>ENDEREÇO:</t>
  </si>
  <si>
    <t>RESPONSÁVEL PELA EMPRESA:</t>
  </si>
  <si>
    <t>TEL. CONTATO:</t>
  </si>
  <si>
    <t>VALIDADE DA PROPOSTA:</t>
  </si>
  <si>
    <t>DATA DA PROPOSTA:</t>
  </si>
  <si>
    <t>Árvore de Natal - Campo do Areião - Bairro Inhunguvira</t>
  </si>
  <si>
    <t>OBJETO: CONFECÇÃO E INSTALAÇÃO DE ESTRUTURA PARA SUPORTE PARA DECORAÇÃO NATALINA PARA O ANO 2025 NO: CAMPO DE AREIÃO, AV. FERNANDO COSTA, PRAÇA DA BÍBLIA E PRAÇA VEREADOR ANTONIO RIBEIRO DA CUNHA, NO MUNICÍPIO DE CAJATI/SP, COM MATERIAL E MAO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</si>
</sst>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-[$R$-416]\ * #,##0.00_-;\-[$R$-416]\ * #,##0.00_-;_-[$R$-416]\ * &quot;-&quot;??_-;_-@_-"/>
  </numFmts>
  <fonts count="24">
    <font>
      <sz val="10"/>
      <name val="Arial"/>
    </font>
    <font>
      <sz val="10"/>
      <name val="AvantGarde Bk BT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rgb="FFFF0000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sz val="9"/>
      <color rgb="FF000000"/>
      <name val="AvantGarde Bk BT"/>
      <family val="2"/>
    </font>
    <font>
      <sz val="10"/>
      <color rgb="FF000000"/>
      <name val="AvantGarde Bk BT"/>
      <family val="2"/>
    </font>
    <font>
      <b/>
      <i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1D975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8" fillId="0" borderId="0"/>
  </cellStyleXfs>
  <cellXfs count="164">
    <xf numFmtId="0" fontId="0" fillId="0" borderId="0" xfId="0"/>
    <xf numFmtId="0" fontId="1" fillId="0" borderId="0" xfId="4" applyFill="1" applyBorder="1" applyAlignment="1">
      <alignment horizontal="center" vertical="center"/>
    </xf>
    <xf numFmtId="0" fontId="1" fillId="0" borderId="0" xfId="4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44" fontId="4" fillId="0" borderId="0" xfId="2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left" vertical="top" wrapText="1"/>
    </xf>
    <xf numFmtId="44" fontId="6" fillId="0" borderId="0" xfId="2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5" fillId="2" borderId="4" xfId="5" applyNumberFormat="1" applyFont="1" applyFill="1" applyBorder="1" applyAlignment="1">
      <alignment horizontal="center" vertical="center"/>
    </xf>
    <xf numFmtId="49" fontId="5" fillId="2" borderId="5" xfId="5" applyNumberFormat="1" applyFont="1" applyFill="1" applyBorder="1" applyAlignment="1">
      <alignment horizontal="center" vertical="center"/>
    </xf>
    <xf numFmtId="2" fontId="5" fillId="2" borderId="5" xfId="5" applyNumberFormat="1" applyFont="1" applyFill="1" applyBorder="1" applyAlignment="1">
      <alignment horizontal="center" vertical="center"/>
    </xf>
    <xf numFmtId="44" fontId="5" fillId="2" borderId="5" xfId="2" applyFont="1" applyFill="1" applyBorder="1" applyAlignment="1">
      <alignment horizontal="center" vertical="center" wrapText="1"/>
    </xf>
    <xf numFmtId="49" fontId="5" fillId="2" borderId="6" xfId="5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9" fillId="3" borderId="7" xfId="5" applyFont="1" applyFill="1" applyBorder="1" applyAlignment="1">
      <alignment horizontal="center" vertical="center" wrapText="1"/>
    </xf>
    <xf numFmtId="0" fontId="9" fillId="3" borderId="8" xfId="5" applyFont="1" applyFill="1" applyBorder="1" applyAlignment="1">
      <alignment horizontal="center" vertical="center" wrapText="1"/>
    </xf>
    <xf numFmtId="0" fontId="9" fillId="3" borderId="8" xfId="5" applyFont="1" applyFill="1" applyBorder="1" applyAlignment="1">
      <alignment horizontal="left" vertical="center" wrapText="1"/>
    </xf>
    <xf numFmtId="2" fontId="9" fillId="3" borderId="8" xfId="5" applyNumberFormat="1" applyFont="1" applyFill="1" applyBorder="1" applyAlignment="1">
      <alignment horizontal="center" vertical="center" wrapText="1"/>
    </xf>
    <xf numFmtId="44" fontId="9" fillId="3" borderId="8" xfId="2" applyFont="1" applyFill="1" applyBorder="1" applyAlignment="1">
      <alignment horizontal="center" vertical="center" wrapText="1"/>
    </xf>
    <xf numFmtId="44" fontId="9" fillId="3" borderId="9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9" fontId="2" fillId="0" borderId="7" xfId="3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 applyProtection="1">
      <alignment horizontal="right" vertical="center" wrapText="1"/>
    </xf>
    <xf numFmtId="44" fontId="2" fillId="0" borderId="11" xfId="2" applyNumberFormat="1" applyFill="1" applyBorder="1" applyAlignment="1">
      <alignment horizontal="center" vertical="center" wrapText="1"/>
    </xf>
    <xf numFmtId="44" fontId="2" fillId="0" borderId="11" xfId="2" applyFont="1" applyFill="1" applyBorder="1" applyAlignment="1">
      <alignment horizontal="center" vertical="center" wrapText="1"/>
    </xf>
    <xf numFmtId="44" fontId="2" fillId="0" borderId="12" xfId="2" applyFont="1" applyFill="1" applyBorder="1" applyAlignment="1">
      <alignment horizontal="center" vertical="center" wrapText="1"/>
    </xf>
    <xf numFmtId="9" fontId="2" fillId="0" borderId="13" xfId="3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right" vertical="center" wrapText="1"/>
    </xf>
    <xf numFmtId="44" fontId="2" fillId="0" borderId="8" xfId="2" applyNumberFormat="1" applyFill="1" applyBorder="1" applyAlignment="1">
      <alignment horizontal="center" vertical="center" wrapText="1"/>
    </xf>
    <xf numFmtId="44" fontId="5" fillId="0" borderId="8" xfId="2" applyFont="1" applyFill="1" applyBorder="1" applyAlignment="1">
      <alignment horizontal="center" vertical="center" wrapText="1"/>
    </xf>
    <xf numFmtId="44" fontId="5" fillId="0" borderId="9" xfId="2" applyFont="1" applyFill="1" applyBorder="1" applyAlignment="1">
      <alignment horizontal="center" vertical="center" wrapText="1"/>
    </xf>
    <xf numFmtId="0" fontId="9" fillId="3" borderId="5" xfId="5" applyFont="1" applyFill="1" applyBorder="1" applyAlignment="1">
      <alignment horizontal="center" vertical="center" wrapText="1"/>
    </xf>
    <xf numFmtId="2" fontId="9" fillId="3" borderId="5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2" xfId="3" applyFont="1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4" fontId="11" fillId="0" borderId="15" xfId="0" applyNumberFormat="1" applyFont="1" applyFill="1" applyBorder="1" applyAlignment="1" applyProtection="1">
      <alignment horizontal="right" vertical="center" wrapText="1"/>
    </xf>
    <xf numFmtId="0" fontId="0" fillId="0" borderId="5" xfId="0" applyBorder="1" applyAlignment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 applyProtection="1">
      <alignment horizontal="right" vertical="center" wrapText="1"/>
    </xf>
    <xf numFmtId="0" fontId="2" fillId="0" borderId="5" xfId="2" applyNumberFormat="1" applyFill="1" applyBorder="1" applyAlignment="1">
      <alignment horizontal="center" vertical="center" wrapText="1"/>
    </xf>
    <xf numFmtId="44" fontId="2" fillId="0" borderId="5" xfId="2" applyFont="1" applyFill="1" applyBorder="1" applyAlignment="1">
      <alignment horizontal="center" vertical="center" wrapText="1"/>
    </xf>
    <xf numFmtId="44" fontId="2" fillId="0" borderId="6" xfId="2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center" vertical="center"/>
    </xf>
    <xf numFmtId="44" fontId="12" fillId="3" borderId="18" xfId="2" applyFont="1" applyFill="1" applyBorder="1" applyAlignment="1">
      <alignment horizontal="center" vertical="center"/>
    </xf>
    <xf numFmtId="44" fontId="6" fillId="3" borderId="19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44" fontId="5" fillId="0" borderId="0" xfId="2" applyFont="1" applyFill="1" applyBorder="1" applyAlignment="1">
      <alignment horizontal="center" vertical="center"/>
    </xf>
    <xf numFmtId="44" fontId="12" fillId="4" borderId="0" xfId="2" applyFont="1" applyFill="1" applyBorder="1" applyAlignment="1">
      <alignment horizontal="center" vertical="center"/>
    </xf>
    <xf numFmtId="44" fontId="6" fillId="4" borderId="3" xfId="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 vertical="center"/>
    </xf>
    <xf numFmtId="44" fontId="13" fillId="0" borderId="0" xfId="2" applyFont="1" applyFill="1" applyBorder="1" applyAlignment="1">
      <alignment horizontal="center" vertical="center"/>
    </xf>
    <xf numFmtId="164" fontId="13" fillId="0" borderId="3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center" vertical="center" wrapText="1"/>
    </xf>
    <xf numFmtId="44" fontId="2" fillId="0" borderId="0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44" fontId="5" fillId="0" borderId="3" xfId="0" applyNumberFormat="1" applyFont="1" applyFill="1" applyBorder="1" applyAlignment="1">
      <alignment horizontal="center" vertical="center"/>
    </xf>
    <xf numFmtId="44" fontId="5" fillId="0" borderId="0" xfId="2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44" fontId="2" fillId="0" borderId="0" xfId="2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44" fontId="2" fillId="0" borderId="0" xfId="2" applyFill="1" applyBorder="1" applyAlignment="1">
      <alignment horizontal="center" vertical="center"/>
    </xf>
    <xf numFmtId="164" fontId="2" fillId="0" borderId="0" xfId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15" fillId="5" borderId="5" xfId="0" applyNumberFormat="1" applyFont="1" applyFill="1" applyBorder="1" applyAlignment="1">
      <alignment vertical="center" wrapText="1"/>
    </xf>
    <xf numFmtId="165" fontId="7" fillId="5" borderId="6" xfId="0" applyNumberFormat="1" applyFont="1" applyFill="1" applyBorder="1" applyAlignment="1">
      <alignment vertical="center" wrapText="1"/>
    </xf>
    <xf numFmtId="164" fontId="6" fillId="0" borderId="5" xfId="0" applyNumberFormat="1" applyFont="1" applyFill="1" applyBorder="1" applyAlignment="1">
      <alignment vertical="center" wrapText="1"/>
    </xf>
    <xf numFmtId="10" fontId="6" fillId="6" borderId="6" xfId="3" applyNumberFormat="1" applyFont="1" applyFill="1" applyBorder="1" applyAlignment="1" applyProtection="1">
      <alignment vertical="center" wrapText="1"/>
      <protection locked="0"/>
    </xf>
    <xf numFmtId="164" fontId="4" fillId="0" borderId="20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44" fontId="16" fillId="2" borderId="23" xfId="2" applyFont="1" applyFill="1" applyBorder="1" applyAlignment="1">
      <alignment horizontal="center" vertical="center" wrapText="1"/>
    </xf>
    <xf numFmtId="49" fontId="16" fillId="2" borderId="24" xfId="5" applyNumberFormat="1" applyFont="1" applyFill="1" applyBorder="1" applyAlignment="1">
      <alignment horizontal="center" vertical="center"/>
    </xf>
    <xf numFmtId="44" fontId="17" fillId="3" borderId="25" xfId="2" applyFont="1" applyFill="1" applyBorder="1" applyAlignment="1">
      <alignment horizontal="center" vertical="center" wrapText="1"/>
    </xf>
    <xf numFmtId="44" fontId="17" fillId="3" borderId="3" xfId="2" applyFont="1" applyFill="1" applyBorder="1" applyAlignment="1">
      <alignment horizontal="center" vertical="center" wrapText="1"/>
    </xf>
    <xf numFmtId="44" fontId="18" fillId="0" borderId="26" xfId="2" applyFont="1" applyFill="1" applyBorder="1" applyAlignment="1">
      <alignment horizontal="center" vertical="center" wrapText="1"/>
    </xf>
    <xf numFmtId="44" fontId="18" fillId="7" borderId="27" xfId="2" applyFont="1" applyFill="1" applyBorder="1" applyAlignment="1" applyProtection="1">
      <alignment horizontal="center" vertical="center" wrapText="1"/>
      <protection locked="0"/>
    </xf>
    <xf numFmtId="44" fontId="16" fillId="3" borderId="18" xfId="2" applyFont="1" applyFill="1" applyBorder="1" applyAlignment="1">
      <alignment horizontal="center" vertical="center" wrapText="1"/>
    </xf>
    <xf numFmtId="44" fontId="16" fillId="3" borderId="28" xfId="2" applyFont="1" applyFill="1" applyBorder="1" applyAlignment="1">
      <alignment horizontal="center" vertical="center" wrapText="1"/>
    </xf>
    <xf numFmtId="44" fontId="16" fillId="0" borderId="0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44" fontId="18" fillId="0" borderId="29" xfId="2" applyFont="1" applyFill="1" applyBorder="1" applyAlignment="1">
      <alignment horizontal="center" vertical="center" wrapText="1"/>
    </xf>
    <xf numFmtId="44" fontId="18" fillId="7" borderId="30" xfId="2" applyFont="1" applyFill="1" applyBorder="1" applyAlignment="1" applyProtection="1">
      <alignment horizontal="center" vertical="center"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44" fontId="18" fillId="4" borderId="0" xfId="2" applyFont="1" applyFill="1" applyBorder="1" applyAlignment="1">
      <alignment horizontal="center" vertical="center" wrapText="1"/>
    </xf>
    <xf numFmtId="44" fontId="16" fillId="4" borderId="0" xfId="2" applyFont="1" applyFill="1" applyBorder="1" applyAlignment="1">
      <alignment horizontal="center" vertical="center" wrapText="1"/>
    </xf>
    <xf numFmtId="44" fontId="16" fillId="3" borderId="19" xfId="2" applyFont="1" applyFill="1" applyBorder="1" applyAlignment="1">
      <alignment horizontal="center" vertical="center" wrapText="1"/>
    </xf>
    <xf numFmtId="0" fontId="21" fillId="6" borderId="13" xfId="0" applyFont="1" applyFill="1" applyBorder="1"/>
    <xf numFmtId="0" fontId="21" fillId="6" borderId="31" xfId="0" applyFont="1" applyFill="1" applyBorder="1" applyAlignment="1">
      <alignment horizontal="center" vertical="center"/>
    </xf>
    <xf numFmtId="164" fontId="4" fillId="6" borderId="31" xfId="0" applyNumberFormat="1" applyFont="1" applyFill="1" applyBorder="1" applyAlignment="1">
      <alignment horizontal="left" vertical="center"/>
    </xf>
    <xf numFmtId="2" fontId="21" fillId="6" borderId="31" xfId="0" applyNumberFormat="1" applyFont="1" applyFill="1" applyBorder="1" applyAlignment="1">
      <alignment horizontal="center" vertical="center"/>
    </xf>
    <xf numFmtId="2" fontId="22" fillId="6" borderId="31" xfId="0" applyNumberFormat="1" applyFont="1" applyFill="1" applyBorder="1" applyAlignment="1">
      <alignment horizontal="center" vertical="center"/>
    </xf>
    <xf numFmtId="44" fontId="21" fillId="6" borderId="32" xfId="2" applyFont="1" applyFill="1" applyBorder="1" applyAlignment="1">
      <alignment horizontal="center" vertical="center"/>
    </xf>
    <xf numFmtId="0" fontId="5" fillId="6" borderId="13" xfId="0" applyFont="1" applyFill="1" applyBorder="1"/>
    <xf numFmtId="164" fontId="6" fillId="6" borderId="31" xfId="0" applyNumberFormat="1" applyFont="1" applyFill="1" applyBorder="1" applyAlignment="1">
      <alignment horizontal="left" vertical="center"/>
    </xf>
    <xf numFmtId="0" fontId="16" fillId="6" borderId="32" xfId="0" applyFont="1" applyFill="1" applyBorder="1" applyAlignment="1">
      <alignment vertical="center" wrapText="1"/>
    </xf>
    <xf numFmtId="164" fontId="6" fillId="6" borderId="32" xfId="0" applyNumberFormat="1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2" fontId="1" fillId="0" borderId="0" xfId="4" applyNumberFormat="1" applyFill="1" applyBorder="1" applyAlignment="1">
      <alignment horizontal="center" vertical="center"/>
    </xf>
    <xf numFmtId="44" fontId="1" fillId="0" borderId="0" xfId="2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/>
    </xf>
    <xf numFmtId="0" fontId="5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44" fontId="0" fillId="0" borderId="19" xfId="2" applyFont="1" applyFill="1" applyBorder="1" applyAlignment="1">
      <alignment horizontal="center" vertical="center"/>
    </xf>
    <xf numFmtId="0" fontId="1" fillId="0" borderId="33" xfId="4" applyBorder="1" applyAlignment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9" fillId="3" borderId="2" xfId="5" applyFont="1" applyFill="1" applyBorder="1" applyAlignment="1">
      <alignment horizontal="center" vertical="center" wrapText="1"/>
    </xf>
    <xf numFmtId="0" fontId="9" fillId="3" borderId="34" xfId="5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center" wrapText="1"/>
    </xf>
    <xf numFmtId="0" fontId="9" fillId="3" borderId="0" xfId="5" applyFont="1" applyFill="1" applyBorder="1" applyAlignment="1">
      <alignment horizontal="center" vertical="center" wrapText="1"/>
    </xf>
    <xf numFmtId="2" fontId="9" fillId="3" borderId="34" xfId="5" applyNumberFormat="1" applyFont="1" applyFill="1" applyBorder="1" applyAlignment="1">
      <alignment horizontal="center" vertical="center" wrapText="1"/>
    </xf>
    <xf numFmtId="44" fontId="9" fillId="3" borderId="0" xfId="2" applyFont="1" applyFill="1" applyBorder="1" applyAlignment="1">
      <alignment horizontal="center" vertical="center" wrapText="1"/>
    </xf>
    <xf numFmtId="44" fontId="9" fillId="3" borderId="3" xfId="2" applyFont="1" applyFill="1" applyBorder="1" applyAlignment="1">
      <alignment horizontal="center" vertical="center" wrapText="1"/>
    </xf>
    <xf numFmtId="9" fontId="2" fillId="0" borderId="37" xfId="3" applyFont="1" applyFill="1" applyBorder="1" applyAlignment="1">
      <alignment horizontal="center" vertical="center" wrapText="1"/>
    </xf>
    <xf numFmtId="0" fontId="10" fillId="0" borderId="33" xfId="0" applyNumberFormat="1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>
      <alignment vertical="center" wrapText="1"/>
    </xf>
    <xf numFmtId="0" fontId="0" fillId="0" borderId="38" xfId="0" applyFill="1" applyBorder="1" applyAlignment="1">
      <alignment horizontal="center" vertical="center" wrapText="1"/>
    </xf>
    <xf numFmtId="4" fontId="11" fillId="0" borderId="33" xfId="0" applyNumberFormat="1" applyFont="1" applyFill="1" applyBorder="1" applyAlignment="1" applyProtection="1">
      <alignment horizontal="right" vertical="center" wrapText="1"/>
    </xf>
    <xf numFmtId="44" fontId="2" fillId="0" borderId="38" xfId="2" applyNumberFormat="1" applyFill="1" applyBorder="1" applyAlignment="1">
      <alignment horizontal="center" vertical="center" wrapText="1"/>
    </xf>
    <xf numFmtId="44" fontId="5" fillId="0" borderId="38" xfId="2" applyFont="1" applyFill="1" applyBorder="1" applyAlignment="1">
      <alignment horizontal="center" vertical="center" wrapText="1"/>
    </xf>
    <xf numFmtId="44" fontId="5" fillId="0" borderId="39" xfId="2" applyFont="1" applyFill="1" applyBorder="1" applyAlignment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left" vertical="center" wrapText="1"/>
    </xf>
    <xf numFmtId="164" fontId="23" fillId="0" borderId="33" xfId="0" applyNumberFormat="1" applyFont="1" applyFill="1" applyBorder="1" applyAlignment="1">
      <alignment horizontal="left" vertical="top" wrapText="1"/>
    </xf>
  </cellXfs>
  <cellStyles count="6">
    <cellStyle name="Moeda" xfId="2" builtinId="4"/>
    <cellStyle name="Normal" xfId="0" builtinId="0"/>
    <cellStyle name="Normal 2_3_-_PLANILHA_MODELO_e_Boletim_CPOS_157" xfId="5"/>
    <cellStyle name="Normal_Orçamento 2007 vila esperança_PMELD" xfId="4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>
    <tabColor rgb="FFFF0000"/>
    <pageSetUpPr fitToPage="1"/>
  </sheetPr>
  <dimension ref="A1:O101"/>
  <sheetViews>
    <sheetView showGridLines="0" tabSelected="1" view="pageBreakPreview" topLeftCell="C36" zoomScaleNormal="100" zoomScaleSheetLayoutView="100" workbookViewId="0">
      <selection activeCell="L12" sqref="L12"/>
    </sheetView>
  </sheetViews>
  <sheetFormatPr defaultColWidth="9.109375" defaultRowHeight="13.2"/>
  <cols>
    <col min="1" max="1" width="0" style="3" hidden="1" customWidth="1"/>
    <col min="2" max="2" width="9.109375" style="4" hidden="1" customWidth="1"/>
    <col min="3" max="3" width="11.6640625" style="4" customWidth="1"/>
    <col min="4" max="4" width="11.6640625" style="3" customWidth="1"/>
    <col min="5" max="5" width="67.109375" style="73" customWidth="1"/>
    <col min="6" max="6" width="6.6640625" style="3" customWidth="1"/>
    <col min="7" max="7" width="9.6640625" style="74" customWidth="1"/>
    <col min="8" max="8" width="14.6640625" style="10" bestFit="1" customWidth="1"/>
    <col min="9" max="9" width="15.33203125" style="91" customWidth="1"/>
    <col min="10" max="10" width="15.88671875" style="92" bestFit="1" customWidth="1"/>
    <col min="11" max="11" width="2.33203125" style="4" customWidth="1"/>
    <col min="12" max="12" width="19.88671875" style="92" customWidth="1"/>
    <col min="13" max="13" width="21.109375" style="92" customWidth="1"/>
    <col min="14" max="16384" width="9.109375" style="4"/>
  </cols>
  <sheetData>
    <row r="1" spans="1:15" s="2" customFormat="1" ht="129" customHeight="1" thickBot="1">
      <c r="A1" s="1"/>
      <c r="D1" s="1"/>
      <c r="F1" s="1"/>
      <c r="G1" s="131"/>
      <c r="H1" s="132"/>
      <c r="I1" s="132"/>
      <c r="J1" s="1"/>
      <c r="L1" s="138"/>
      <c r="M1" s="138"/>
    </row>
    <row r="2" spans="1:15" ht="40.5" customHeight="1">
      <c r="C2" s="161" t="s">
        <v>0</v>
      </c>
      <c r="D2" s="161"/>
      <c r="E2" s="161"/>
      <c r="F2" s="161"/>
      <c r="G2" s="161"/>
      <c r="H2" s="161"/>
      <c r="I2" s="161"/>
      <c r="J2" s="161"/>
      <c r="L2" s="157" t="s">
        <v>87</v>
      </c>
      <c r="M2" s="158"/>
    </row>
    <row r="3" spans="1:15" ht="6.6" hidden="1" customHeight="1">
      <c r="C3" s="130"/>
      <c r="D3" s="130"/>
      <c r="E3" s="130"/>
      <c r="F3" s="130"/>
      <c r="G3" s="6"/>
      <c r="H3" s="130"/>
      <c r="I3" s="130"/>
      <c r="J3" s="130"/>
      <c r="L3" s="159"/>
      <c r="M3" s="160"/>
    </row>
    <row r="4" spans="1:15" ht="1.2" hidden="1" customHeight="1">
      <c r="C4" s="130"/>
      <c r="D4" s="130"/>
      <c r="E4" s="130"/>
      <c r="F4" s="130"/>
      <c r="G4" s="6"/>
      <c r="H4" s="130"/>
      <c r="I4" s="130"/>
      <c r="J4" s="130"/>
      <c r="L4" s="139"/>
      <c r="M4" s="140"/>
    </row>
    <row r="5" spans="1:15" ht="66.599999999999994" customHeight="1">
      <c r="C5" s="162" t="s">
        <v>99</v>
      </c>
      <c r="D5" s="162"/>
      <c r="E5" s="162"/>
      <c r="F5" s="162"/>
      <c r="G5" s="162"/>
      <c r="H5" s="162"/>
      <c r="I5" s="162"/>
      <c r="J5" s="162"/>
      <c r="L5" s="94" t="s">
        <v>88</v>
      </c>
      <c r="M5" s="95">
        <f>M73</f>
        <v>0</v>
      </c>
    </row>
    <row r="6" spans="1:15" ht="17.399999999999999" customHeight="1" thickBot="1">
      <c r="C6" s="163"/>
      <c r="D6" s="163"/>
      <c r="E6" s="163"/>
      <c r="F6" s="163"/>
      <c r="G6" s="163"/>
      <c r="H6" s="163"/>
      <c r="I6" s="163"/>
      <c r="J6" s="163"/>
      <c r="L6" s="96" t="s">
        <v>89</v>
      </c>
      <c r="M6" s="97"/>
    </row>
    <row r="7" spans="1:15" ht="35.25" hidden="1" customHeight="1">
      <c r="C7" s="7"/>
      <c r="E7" s="11"/>
      <c r="F7" s="11"/>
      <c r="G7" s="12"/>
      <c r="H7" s="11"/>
      <c r="I7" s="13"/>
      <c r="J7" s="8"/>
      <c r="L7" s="98"/>
      <c r="M7" s="99"/>
    </row>
    <row r="8" spans="1:15" ht="18.75" hidden="1" customHeight="1" thickBot="1">
      <c r="C8" s="7"/>
      <c r="D8" s="14"/>
      <c r="E8" s="15"/>
      <c r="F8" s="11"/>
      <c r="G8" s="12"/>
      <c r="H8" s="13"/>
      <c r="I8" s="16"/>
      <c r="J8" s="17"/>
      <c r="L8" s="111"/>
      <c r="M8" s="112"/>
    </row>
    <row r="9" spans="1:15" ht="29.25" customHeight="1">
      <c r="C9" s="18" t="s">
        <v>1</v>
      </c>
      <c r="D9" s="19" t="s">
        <v>2</v>
      </c>
      <c r="E9" s="19" t="s">
        <v>3</v>
      </c>
      <c r="F9" s="19" t="s">
        <v>4</v>
      </c>
      <c r="G9" s="20" t="s">
        <v>5</v>
      </c>
      <c r="H9" s="21" t="s">
        <v>6</v>
      </c>
      <c r="I9" s="21" t="s">
        <v>7</v>
      </c>
      <c r="J9" s="22" t="s">
        <v>8</v>
      </c>
      <c r="L9" s="100" t="s">
        <v>7</v>
      </c>
      <c r="M9" s="101" t="s">
        <v>8</v>
      </c>
    </row>
    <row r="10" spans="1:15" s="30" customFormat="1" ht="15.6">
      <c r="A10" s="23">
        <v>1</v>
      </c>
      <c r="B10" s="23">
        <f>D10</f>
        <v>1</v>
      </c>
      <c r="C10" s="24"/>
      <c r="D10" s="25">
        <v>1</v>
      </c>
      <c r="E10" s="26" t="s">
        <v>9</v>
      </c>
      <c r="F10" s="25"/>
      <c r="G10" s="27"/>
      <c r="H10" s="28"/>
      <c r="I10" s="28"/>
      <c r="J10" s="29"/>
      <c r="K10" s="23"/>
      <c r="L10" s="102"/>
      <c r="M10" s="103"/>
      <c r="N10" s="23"/>
      <c r="O10" s="23"/>
    </row>
    <row r="11" spans="1:15" s="30" customFormat="1" ht="15.6">
      <c r="A11" s="23">
        <v>1</v>
      </c>
      <c r="B11" s="23" t="str">
        <f>D11</f>
        <v>1.1</v>
      </c>
      <c r="C11" s="24"/>
      <c r="D11" s="25" t="s">
        <v>10</v>
      </c>
      <c r="E11" s="26" t="s">
        <v>98</v>
      </c>
      <c r="F11" s="25"/>
      <c r="G11" s="27"/>
      <c r="H11" s="28"/>
      <c r="I11" s="28"/>
      <c r="J11" s="29"/>
      <c r="K11" s="23"/>
      <c r="L11" s="102"/>
      <c r="M11" s="103"/>
      <c r="N11" s="23"/>
      <c r="O11" s="23"/>
    </row>
    <row r="12" spans="1:15" s="30" customFormat="1" ht="26.4">
      <c r="A12" s="23">
        <f>A10+1</f>
        <v>2</v>
      </c>
      <c r="B12" s="23" t="s">
        <v>10</v>
      </c>
      <c r="C12" s="31" t="s">
        <v>11</v>
      </c>
      <c r="D12" s="32">
        <v>21011</v>
      </c>
      <c r="E12" s="33" t="s">
        <v>59</v>
      </c>
      <c r="F12" s="34" t="s">
        <v>60</v>
      </c>
      <c r="G12" s="35">
        <v>304.49449800000002</v>
      </c>
      <c r="H12" s="36">
        <v>47.38</v>
      </c>
      <c r="I12" s="37">
        <v>59.66</v>
      </c>
      <c r="J12" s="38">
        <v>18166.14</v>
      </c>
      <c r="K12" s="23"/>
      <c r="L12" s="105"/>
      <c r="M12" s="113">
        <f>TRUNC(L12*G13,2)</f>
        <v>0</v>
      </c>
      <c r="N12" s="23"/>
      <c r="O12" s="23"/>
    </row>
    <row r="13" spans="1:15" s="30" customFormat="1" ht="29.25" customHeight="1">
      <c r="A13" s="23">
        <f>A12+1</f>
        <v>3</v>
      </c>
      <c r="B13" s="23" t="str">
        <f>B11</f>
        <v>1.1</v>
      </c>
      <c r="C13" s="31" t="s">
        <v>11</v>
      </c>
      <c r="D13" s="32">
        <v>546</v>
      </c>
      <c r="E13" s="33" t="s">
        <v>61</v>
      </c>
      <c r="F13" s="34" t="s">
        <v>49</v>
      </c>
      <c r="G13" s="35">
        <v>183.20755199999999</v>
      </c>
      <c r="H13" s="36">
        <v>10.28</v>
      </c>
      <c r="I13" s="37">
        <v>12.94</v>
      </c>
      <c r="J13" s="38">
        <v>2370.71</v>
      </c>
      <c r="K13" s="23"/>
      <c r="L13" s="114"/>
      <c r="M13" s="104">
        <f>TRUNC(L13*G14,2)</f>
        <v>0</v>
      </c>
      <c r="N13" s="23"/>
      <c r="O13" s="23"/>
    </row>
    <row r="14" spans="1:15" s="30" customFormat="1" ht="26.25" customHeight="1">
      <c r="A14" s="23">
        <f t="shared" ref="A14:A71" si="0">A13+1</f>
        <v>4</v>
      </c>
      <c r="B14" s="23" t="str">
        <f>B11</f>
        <v>1.1</v>
      </c>
      <c r="C14" s="31" t="s">
        <v>11</v>
      </c>
      <c r="D14" s="32">
        <v>546</v>
      </c>
      <c r="E14" s="33" t="s">
        <v>62</v>
      </c>
      <c r="F14" s="34" t="s">
        <v>49</v>
      </c>
      <c r="G14" s="35">
        <v>242.77439999999999</v>
      </c>
      <c r="H14" s="36">
        <v>10.28</v>
      </c>
      <c r="I14" s="37">
        <v>12.94</v>
      </c>
      <c r="J14" s="38">
        <v>3141.5</v>
      </c>
      <c r="K14" s="23"/>
      <c r="L14" s="105"/>
      <c r="M14" s="104">
        <f>TRUNC(L14*G15,2)</f>
        <v>0</v>
      </c>
      <c r="N14" s="23"/>
      <c r="O14" s="23"/>
    </row>
    <row r="15" spans="1:15" s="30" customFormat="1" ht="40.200000000000003" thickBot="1">
      <c r="A15" s="23">
        <f t="shared" si="0"/>
        <v>5</v>
      </c>
      <c r="B15" s="23" t="str">
        <f>B11</f>
        <v>1.1</v>
      </c>
      <c r="C15" s="39" t="s">
        <v>11</v>
      </c>
      <c r="D15" s="40">
        <v>100739</v>
      </c>
      <c r="E15" s="33" t="s">
        <v>63</v>
      </c>
      <c r="F15" s="34" t="s">
        <v>64</v>
      </c>
      <c r="G15" s="35">
        <v>207.99360000000001</v>
      </c>
      <c r="H15" s="36">
        <v>12.63</v>
      </c>
      <c r="I15" s="37">
        <v>15.9</v>
      </c>
      <c r="J15" s="38">
        <v>3307.1</v>
      </c>
      <c r="K15" s="23"/>
      <c r="L15" s="105"/>
      <c r="M15" s="104">
        <f>TRUNC(L15*G16,2)</f>
        <v>0</v>
      </c>
      <c r="N15" s="23"/>
      <c r="O15" s="23"/>
    </row>
    <row r="16" spans="1:15" s="30" customFormat="1" ht="16.2" thickBot="1">
      <c r="A16" s="23">
        <v>5</v>
      </c>
      <c r="B16" s="23"/>
      <c r="C16" s="31"/>
      <c r="D16" s="41"/>
      <c r="E16" s="42"/>
      <c r="F16" s="43"/>
      <c r="G16" s="44"/>
      <c r="H16" s="45"/>
      <c r="I16" s="46" t="s">
        <v>12</v>
      </c>
      <c r="J16" s="47">
        <v>26985.449999999997</v>
      </c>
      <c r="K16" s="23"/>
      <c r="L16" s="106"/>
      <c r="M16" s="118">
        <f>SUM(M12:M15)</f>
        <v>0</v>
      </c>
      <c r="N16" s="23"/>
      <c r="O16" s="23"/>
    </row>
    <row r="17" spans="1:15" s="30" customFormat="1" ht="15">
      <c r="A17" s="23">
        <f t="shared" si="0"/>
        <v>6</v>
      </c>
      <c r="B17" s="23" t="str">
        <f>D17</f>
        <v>1.2</v>
      </c>
      <c r="C17" s="24"/>
      <c r="D17" s="48" t="s">
        <v>13</v>
      </c>
      <c r="E17" s="26" t="s">
        <v>14</v>
      </c>
      <c r="F17" s="25"/>
      <c r="G17" s="49"/>
      <c r="H17" s="28"/>
      <c r="I17" s="28"/>
      <c r="J17" s="29"/>
      <c r="K17" s="23"/>
      <c r="L17" s="115"/>
      <c r="M17" s="116"/>
      <c r="N17" s="23"/>
      <c r="O17" s="23"/>
    </row>
    <row r="18" spans="1:15" s="30" customFormat="1" ht="15.6">
      <c r="A18" s="23">
        <f t="shared" si="0"/>
        <v>7</v>
      </c>
      <c r="B18" s="23" t="str">
        <f t="shared" ref="B18" si="1">D18</f>
        <v>1.2.1</v>
      </c>
      <c r="C18" s="24"/>
      <c r="D18" s="48" t="s">
        <v>15</v>
      </c>
      <c r="E18" s="26" t="s">
        <v>16</v>
      </c>
      <c r="F18" s="25"/>
      <c r="G18" s="49"/>
      <c r="H18" s="28"/>
      <c r="I18" s="28"/>
      <c r="J18" s="29"/>
      <c r="K18" s="23"/>
      <c r="L18" s="117"/>
      <c r="M18" s="117"/>
      <c r="N18" s="23"/>
      <c r="O18" s="23"/>
    </row>
    <row r="19" spans="1:15" s="30" customFormat="1" ht="26.4">
      <c r="A19" s="23">
        <f t="shared" si="0"/>
        <v>8</v>
      </c>
      <c r="B19" s="50" t="s">
        <v>15</v>
      </c>
      <c r="C19" s="51" t="s">
        <v>11</v>
      </c>
      <c r="D19" s="52">
        <v>21009</v>
      </c>
      <c r="E19" s="33" t="s">
        <v>65</v>
      </c>
      <c r="F19" s="34" t="s">
        <v>60</v>
      </c>
      <c r="G19" s="53">
        <v>35.058760000000007</v>
      </c>
      <c r="H19" s="36">
        <v>24.21</v>
      </c>
      <c r="I19" s="37">
        <v>30.49</v>
      </c>
      <c r="J19" s="38">
        <v>1068.94</v>
      </c>
      <c r="K19" s="23"/>
      <c r="L19" s="105"/>
      <c r="M19" s="113">
        <f>TRUNC(L19*G20,2)</f>
        <v>0</v>
      </c>
      <c r="N19" s="23"/>
      <c r="O19" s="23"/>
    </row>
    <row r="20" spans="1:15" s="30" customFormat="1" ht="40.200000000000003" thickBot="1">
      <c r="A20" s="23">
        <f t="shared" si="0"/>
        <v>9</v>
      </c>
      <c r="B20" s="50" t="s">
        <v>15</v>
      </c>
      <c r="C20" s="39" t="s">
        <v>11</v>
      </c>
      <c r="D20" s="40">
        <v>100739</v>
      </c>
      <c r="E20" s="33" t="s">
        <v>63</v>
      </c>
      <c r="F20" s="34" t="s">
        <v>64</v>
      </c>
      <c r="G20" s="53">
        <v>7.0117520000000013</v>
      </c>
      <c r="H20" s="36">
        <v>12.63</v>
      </c>
      <c r="I20" s="37">
        <v>15.9</v>
      </c>
      <c r="J20" s="38">
        <v>111.49</v>
      </c>
      <c r="K20" s="23"/>
      <c r="L20" s="105"/>
      <c r="M20" s="113">
        <f>TRUNC(L20*G21,2)</f>
        <v>0</v>
      </c>
      <c r="N20" s="23"/>
      <c r="O20" s="23"/>
    </row>
    <row r="21" spans="1:15" s="30" customFormat="1" ht="16.2" thickBot="1">
      <c r="A21" s="23">
        <f t="shared" si="0"/>
        <v>10</v>
      </c>
      <c r="B21" s="23"/>
      <c r="C21" s="31"/>
      <c r="D21" s="41"/>
      <c r="E21" s="42"/>
      <c r="F21" s="43"/>
      <c r="G21" s="44"/>
      <c r="H21" s="45"/>
      <c r="I21" s="46" t="s">
        <v>12</v>
      </c>
      <c r="J21" s="47">
        <v>1180.43</v>
      </c>
      <c r="K21" s="23"/>
      <c r="L21" s="106"/>
      <c r="M21" s="107">
        <f>SUM(M19:M20)</f>
        <v>0</v>
      </c>
      <c r="N21" s="23"/>
      <c r="O21" s="23"/>
    </row>
    <row r="22" spans="1:15" s="30" customFormat="1">
      <c r="A22" s="23">
        <f t="shared" si="0"/>
        <v>11</v>
      </c>
      <c r="B22" s="23" t="str">
        <f>D22</f>
        <v>1.2.2</v>
      </c>
      <c r="C22" s="24"/>
      <c r="D22" s="48" t="s">
        <v>17</v>
      </c>
      <c r="E22" s="26" t="s">
        <v>18</v>
      </c>
      <c r="F22" s="25"/>
      <c r="G22" s="49"/>
      <c r="H22" s="28"/>
      <c r="I22" s="28"/>
      <c r="J22" s="29"/>
      <c r="K22" s="23"/>
      <c r="N22" s="23"/>
      <c r="O22" s="23"/>
    </row>
    <row r="23" spans="1:15" s="30" customFormat="1" ht="26.4">
      <c r="A23" s="23">
        <f>A22+1</f>
        <v>12</v>
      </c>
      <c r="B23" s="50" t="s">
        <v>17</v>
      </c>
      <c r="C23" s="51" t="s">
        <v>11</v>
      </c>
      <c r="D23" s="52">
        <v>21009</v>
      </c>
      <c r="E23" s="33" t="s">
        <v>65</v>
      </c>
      <c r="F23" s="34" t="s">
        <v>60</v>
      </c>
      <c r="G23" s="53">
        <v>144.02387999999999</v>
      </c>
      <c r="H23" s="36">
        <v>24.21</v>
      </c>
      <c r="I23" s="37">
        <v>30.49</v>
      </c>
      <c r="J23" s="38">
        <v>4391.29</v>
      </c>
      <c r="K23" s="23"/>
      <c r="L23" s="105"/>
      <c r="M23" s="113">
        <f>TRUNC(L23*G24,2)</f>
        <v>0</v>
      </c>
      <c r="N23" s="23"/>
      <c r="O23" s="23"/>
    </row>
    <row r="24" spans="1:15" s="30" customFormat="1" ht="29.25" customHeight="1">
      <c r="A24" s="23">
        <f t="shared" si="0"/>
        <v>13</v>
      </c>
      <c r="B24" s="50" t="s">
        <v>17</v>
      </c>
      <c r="C24" s="31" t="s">
        <v>11</v>
      </c>
      <c r="D24" s="32">
        <v>546</v>
      </c>
      <c r="E24" s="33" t="s">
        <v>61</v>
      </c>
      <c r="F24" s="34" t="s">
        <v>49</v>
      </c>
      <c r="G24" s="35">
        <v>153.3312</v>
      </c>
      <c r="H24" s="36">
        <v>10.28</v>
      </c>
      <c r="I24" s="37">
        <v>12.94</v>
      </c>
      <c r="J24" s="38">
        <v>1984.11</v>
      </c>
      <c r="K24" s="23"/>
      <c r="L24" s="105"/>
      <c r="M24" s="113">
        <f>TRUNC(L24*G25,2)</f>
        <v>0</v>
      </c>
      <c r="N24" s="23"/>
      <c r="O24" s="23"/>
    </row>
    <row r="25" spans="1:15" s="30" customFormat="1" ht="26.25" customHeight="1">
      <c r="A25" s="23">
        <f t="shared" si="0"/>
        <v>14</v>
      </c>
      <c r="B25" s="50" t="s">
        <v>17</v>
      </c>
      <c r="C25" s="31" t="s">
        <v>11</v>
      </c>
      <c r="D25" s="32">
        <v>546</v>
      </c>
      <c r="E25" s="33" t="s">
        <v>62</v>
      </c>
      <c r="F25" s="34" t="s">
        <v>49</v>
      </c>
      <c r="G25" s="35">
        <v>70.346496000000002</v>
      </c>
      <c r="H25" s="36">
        <v>10.28</v>
      </c>
      <c r="I25" s="37">
        <v>12.94</v>
      </c>
      <c r="J25" s="38">
        <v>910.28</v>
      </c>
      <c r="K25" s="23"/>
      <c r="L25" s="105"/>
      <c r="M25" s="113">
        <f t="shared" ref="M25:M26" si="2">TRUNC(L25*G26,2)</f>
        <v>0</v>
      </c>
      <c r="N25" s="23"/>
      <c r="O25" s="23"/>
    </row>
    <row r="26" spans="1:15" s="30" customFormat="1" ht="40.200000000000003" thickBot="1">
      <c r="A26" s="23">
        <f t="shared" si="0"/>
        <v>15</v>
      </c>
      <c r="B26" s="50" t="s">
        <v>17</v>
      </c>
      <c r="C26" s="39" t="s">
        <v>11</v>
      </c>
      <c r="D26" s="40">
        <v>100739</v>
      </c>
      <c r="E26" s="33" t="s">
        <v>63</v>
      </c>
      <c r="F26" s="34" t="s">
        <v>64</v>
      </c>
      <c r="G26" s="35">
        <v>117.36959999999999</v>
      </c>
      <c r="H26" s="36">
        <v>12.63</v>
      </c>
      <c r="I26" s="37">
        <v>15.9</v>
      </c>
      <c r="J26" s="38">
        <v>1866.18</v>
      </c>
      <c r="K26" s="23"/>
      <c r="L26" s="105"/>
      <c r="M26" s="113">
        <f t="shared" si="2"/>
        <v>0</v>
      </c>
      <c r="N26" s="23"/>
      <c r="O26" s="23"/>
    </row>
    <row r="27" spans="1:15" s="30" customFormat="1" ht="16.2" thickBot="1">
      <c r="A27" s="23">
        <f t="shared" si="0"/>
        <v>16</v>
      </c>
      <c r="B27" s="23"/>
      <c r="C27" s="31"/>
      <c r="D27" s="41"/>
      <c r="E27" s="42"/>
      <c r="F27" s="43"/>
      <c r="G27" s="44"/>
      <c r="H27" s="45"/>
      <c r="I27" s="46" t="s">
        <v>12</v>
      </c>
      <c r="J27" s="47">
        <v>9151.8599999999988</v>
      </c>
      <c r="K27" s="23"/>
      <c r="L27" s="106"/>
      <c r="M27" s="107">
        <f>SUM(M23:M26)</f>
        <v>0</v>
      </c>
      <c r="N27" s="23"/>
      <c r="O27" s="23"/>
    </row>
    <row r="28" spans="1:15" s="30" customFormat="1" ht="15.6">
      <c r="A28" s="23">
        <f t="shared" si="0"/>
        <v>17</v>
      </c>
      <c r="B28" s="23" t="str">
        <f>D28</f>
        <v>1.2.3</v>
      </c>
      <c r="C28" s="24"/>
      <c r="D28" s="48" t="s">
        <v>19</v>
      </c>
      <c r="E28" s="26" t="s">
        <v>20</v>
      </c>
      <c r="F28" s="25"/>
      <c r="G28" s="49"/>
      <c r="H28" s="28"/>
      <c r="I28" s="28"/>
      <c r="J28" s="29"/>
      <c r="K28" s="23"/>
      <c r="L28" s="108"/>
      <c r="M28" s="108"/>
      <c r="N28" s="23"/>
      <c r="O28" s="23"/>
    </row>
    <row r="29" spans="1:15" s="30" customFormat="1" ht="23.25" customHeight="1">
      <c r="A29" s="23">
        <f t="shared" si="0"/>
        <v>18</v>
      </c>
      <c r="B29" s="50" t="s">
        <v>19</v>
      </c>
      <c r="C29" s="39" t="s">
        <v>11</v>
      </c>
      <c r="D29" s="54">
        <v>40626</v>
      </c>
      <c r="E29" s="33" t="s">
        <v>66</v>
      </c>
      <c r="F29" s="34" t="s">
        <v>60</v>
      </c>
      <c r="G29" s="35">
        <v>1051.6908600000002</v>
      </c>
      <c r="H29" s="36">
        <v>35.78</v>
      </c>
      <c r="I29" s="37">
        <v>45.05</v>
      </c>
      <c r="J29" s="38">
        <v>47378.67</v>
      </c>
      <c r="K29" s="23"/>
      <c r="L29" s="105"/>
      <c r="M29" s="113">
        <f t="shared" ref="M29:M30" si="3">TRUNC(L29*G30,2)</f>
        <v>0</v>
      </c>
      <c r="N29" s="23"/>
      <c r="O29" s="23"/>
    </row>
    <row r="30" spans="1:15" s="30" customFormat="1" ht="40.200000000000003" thickBot="1">
      <c r="A30" s="23">
        <f t="shared" si="0"/>
        <v>19</v>
      </c>
      <c r="B30" s="50" t="s">
        <v>19</v>
      </c>
      <c r="C30" s="39" t="s">
        <v>11</v>
      </c>
      <c r="D30" s="40">
        <v>100739</v>
      </c>
      <c r="E30" s="33" t="s">
        <v>63</v>
      </c>
      <c r="F30" s="34" t="s">
        <v>64</v>
      </c>
      <c r="G30" s="35">
        <v>438.57</v>
      </c>
      <c r="H30" s="36">
        <v>12.63</v>
      </c>
      <c r="I30" s="37">
        <v>15.9</v>
      </c>
      <c r="J30" s="38">
        <v>6973.26</v>
      </c>
      <c r="K30" s="23"/>
      <c r="L30" s="105"/>
      <c r="M30" s="113">
        <f t="shared" si="3"/>
        <v>0</v>
      </c>
      <c r="N30" s="23"/>
      <c r="O30" s="23"/>
    </row>
    <row r="31" spans="1:15" s="30" customFormat="1" ht="16.2" thickBot="1">
      <c r="A31" s="23">
        <f t="shared" si="0"/>
        <v>20</v>
      </c>
      <c r="B31" s="23"/>
      <c r="C31" s="31"/>
      <c r="D31" s="41"/>
      <c r="E31" s="42"/>
      <c r="F31" s="43"/>
      <c r="G31" s="44"/>
      <c r="H31" s="45"/>
      <c r="I31" s="46" t="s">
        <v>12</v>
      </c>
      <c r="J31" s="47">
        <v>54351.93</v>
      </c>
      <c r="K31" s="23"/>
      <c r="L31" s="106"/>
      <c r="M31" s="107">
        <f>SUM(M29:M30)</f>
        <v>0</v>
      </c>
      <c r="N31" s="23"/>
      <c r="O31" s="23"/>
    </row>
    <row r="32" spans="1:15" s="30" customFormat="1">
      <c r="A32" s="23">
        <f t="shared" si="0"/>
        <v>21</v>
      </c>
      <c r="B32" s="23" t="str">
        <f>D32</f>
        <v>1.2.4</v>
      </c>
      <c r="C32" s="24"/>
      <c r="D32" s="48" t="s">
        <v>21</v>
      </c>
      <c r="E32" s="26" t="s">
        <v>22</v>
      </c>
      <c r="F32" s="25"/>
      <c r="G32" s="49"/>
      <c r="H32" s="28"/>
      <c r="I32" s="28"/>
      <c r="J32" s="29"/>
      <c r="K32" s="23"/>
      <c r="L32" s="109"/>
      <c r="M32" s="110"/>
      <c r="N32" s="23"/>
      <c r="O32" s="23"/>
    </row>
    <row r="33" spans="1:15" s="30" customFormat="1" ht="23.25" customHeight="1">
      <c r="A33" s="23">
        <f t="shared" si="0"/>
        <v>22</v>
      </c>
      <c r="B33" s="50" t="s">
        <v>21</v>
      </c>
      <c r="C33" s="51" t="s">
        <v>11</v>
      </c>
      <c r="D33" s="52">
        <v>21009</v>
      </c>
      <c r="E33" s="33" t="s">
        <v>65</v>
      </c>
      <c r="F33" s="34" t="s">
        <v>60</v>
      </c>
      <c r="G33" s="35">
        <v>64.757990000000007</v>
      </c>
      <c r="H33" s="36">
        <v>24.21</v>
      </c>
      <c r="I33" s="37">
        <v>30.49</v>
      </c>
      <c r="J33" s="38">
        <v>1974.47</v>
      </c>
      <c r="K33" s="23"/>
      <c r="L33" s="105"/>
      <c r="M33" s="113">
        <f t="shared" ref="M33:M35" si="4">TRUNC(L33*G34,2)</f>
        <v>0</v>
      </c>
      <c r="N33" s="23"/>
      <c r="O33" s="23"/>
    </row>
    <row r="34" spans="1:15" s="30" customFormat="1" ht="27.75" customHeight="1">
      <c r="A34" s="23">
        <f t="shared" si="0"/>
        <v>23</v>
      </c>
      <c r="B34" s="50" t="s">
        <v>23</v>
      </c>
      <c r="C34" s="31" t="s">
        <v>11</v>
      </c>
      <c r="D34" s="32">
        <v>546</v>
      </c>
      <c r="E34" s="33" t="s">
        <v>61</v>
      </c>
      <c r="F34" s="34" t="s">
        <v>49</v>
      </c>
      <c r="G34" s="35">
        <v>78.408000000000001</v>
      </c>
      <c r="H34" s="36">
        <v>10.28</v>
      </c>
      <c r="I34" s="37">
        <v>12.94</v>
      </c>
      <c r="J34" s="38">
        <v>1014.6</v>
      </c>
      <c r="K34" s="23"/>
      <c r="L34" s="105"/>
      <c r="M34" s="113">
        <f t="shared" si="4"/>
        <v>0</v>
      </c>
      <c r="N34" s="23"/>
      <c r="O34" s="23"/>
    </row>
    <row r="35" spans="1:15" s="30" customFormat="1" ht="26.4">
      <c r="A35" s="23">
        <f t="shared" si="0"/>
        <v>24</v>
      </c>
      <c r="B35" s="50" t="s">
        <v>21</v>
      </c>
      <c r="C35" s="31" t="s">
        <v>11</v>
      </c>
      <c r="D35" s="32">
        <v>546</v>
      </c>
      <c r="E35" s="33" t="s">
        <v>67</v>
      </c>
      <c r="F35" s="34" t="s">
        <v>49</v>
      </c>
      <c r="G35" s="35">
        <v>66.273151999999996</v>
      </c>
      <c r="H35" s="36">
        <v>10.28</v>
      </c>
      <c r="I35" s="37">
        <v>12.94</v>
      </c>
      <c r="J35" s="38">
        <v>857.57</v>
      </c>
      <c r="K35" s="23"/>
      <c r="L35" s="105"/>
      <c r="M35" s="113">
        <f t="shared" si="4"/>
        <v>0</v>
      </c>
      <c r="N35" s="23"/>
      <c r="O35" s="23"/>
    </row>
    <row r="36" spans="1:15" s="30" customFormat="1" ht="40.200000000000003" thickBot="1">
      <c r="A36" s="23">
        <f t="shared" si="0"/>
        <v>25</v>
      </c>
      <c r="B36" s="50" t="s">
        <v>21</v>
      </c>
      <c r="C36" s="31" t="s">
        <v>11</v>
      </c>
      <c r="D36" s="40">
        <v>100739</v>
      </c>
      <c r="E36" s="33" t="s">
        <v>68</v>
      </c>
      <c r="F36" s="34" t="s">
        <v>64</v>
      </c>
      <c r="G36" s="35">
        <v>482.12</v>
      </c>
      <c r="H36" s="36">
        <v>12.63</v>
      </c>
      <c r="I36" s="37">
        <v>15.9</v>
      </c>
      <c r="J36" s="38">
        <v>7665.71</v>
      </c>
      <c r="K36" s="23"/>
      <c r="L36" s="105"/>
      <c r="M36" s="113">
        <f>TRUNC(L36*G37,2)</f>
        <v>0</v>
      </c>
      <c r="N36" s="23"/>
      <c r="O36" s="23"/>
    </row>
    <row r="37" spans="1:15" s="30" customFormat="1" ht="16.2" thickBot="1">
      <c r="A37" s="23">
        <f t="shared" si="0"/>
        <v>26</v>
      </c>
      <c r="B37" s="23"/>
      <c r="C37" s="31"/>
      <c r="D37" s="41"/>
      <c r="E37" s="42"/>
      <c r="F37" s="43"/>
      <c r="G37" s="44"/>
      <c r="H37" s="45"/>
      <c r="I37" s="46" t="s">
        <v>12</v>
      </c>
      <c r="J37" s="47">
        <v>11512.35</v>
      </c>
      <c r="K37" s="23"/>
      <c r="L37" s="106"/>
      <c r="M37" s="107">
        <f>SUM(M33:M36)</f>
        <v>0</v>
      </c>
      <c r="N37" s="23"/>
      <c r="O37" s="23"/>
    </row>
    <row r="38" spans="1:15" s="30" customFormat="1" ht="26.4">
      <c r="A38" s="23">
        <f t="shared" si="0"/>
        <v>27</v>
      </c>
      <c r="B38" s="23">
        <f>D38</f>
        <v>2</v>
      </c>
      <c r="C38" s="24"/>
      <c r="D38" s="48">
        <v>2</v>
      </c>
      <c r="E38" s="26" t="s">
        <v>24</v>
      </c>
      <c r="F38" s="25"/>
      <c r="G38" s="49"/>
      <c r="H38" s="28"/>
      <c r="I38" s="28"/>
      <c r="J38" s="29"/>
      <c r="K38" s="23"/>
      <c r="L38" s="109"/>
      <c r="M38" s="110"/>
      <c r="N38" s="23"/>
      <c r="O38" s="23"/>
    </row>
    <row r="39" spans="1:15" s="30" customFormat="1" ht="15">
      <c r="A39" s="23">
        <f t="shared" si="0"/>
        <v>28</v>
      </c>
      <c r="B39" s="23">
        <v>2</v>
      </c>
      <c r="C39" s="31" t="s">
        <v>25</v>
      </c>
      <c r="D39" s="32" t="s">
        <v>26</v>
      </c>
      <c r="E39" s="33" t="s">
        <v>69</v>
      </c>
      <c r="F39" s="34" t="s">
        <v>60</v>
      </c>
      <c r="G39" s="35">
        <v>72</v>
      </c>
      <c r="H39" s="36">
        <v>518.21</v>
      </c>
      <c r="I39" s="37">
        <v>652.53</v>
      </c>
      <c r="J39" s="38">
        <v>46982.16</v>
      </c>
      <c r="K39" s="23"/>
      <c r="L39" s="105"/>
      <c r="M39" s="113">
        <f t="shared" ref="M39:M42" si="5">TRUNC(L39*G40,2)</f>
        <v>0</v>
      </c>
      <c r="N39" s="23"/>
      <c r="O39" s="23"/>
    </row>
    <row r="40" spans="1:15" s="30" customFormat="1" ht="26.4">
      <c r="A40" s="23">
        <f t="shared" si="0"/>
        <v>29</v>
      </c>
      <c r="B40" s="23">
        <f t="shared" ref="B40:B41" si="6">B39</f>
        <v>2</v>
      </c>
      <c r="C40" s="31" t="s">
        <v>25</v>
      </c>
      <c r="D40" s="32" t="s">
        <v>27</v>
      </c>
      <c r="E40" s="33" t="s">
        <v>70</v>
      </c>
      <c r="F40" s="34" t="s">
        <v>60</v>
      </c>
      <c r="G40" s="35">
        <v>1000</v>
      </c>
      <c r="H40" s="36">
        <v>21.77</v>
      </c>
      <c r="I40" s="37">
        <v>27.41</v>
      </c>
      <c r="J40" s="38">
        <v>27410</v>
      </c>
      <c r="K40" s="23"/>
      <c r="L40" s="105"/>
      <c r="M40" s="113">
        <f t="shared" si="5"/>
        <v>0</v>
      </c>
      <c r="N40" s="23"/>
      <c r="O40" s="23"/>
    </row>
    <row r="41" spans="1:15" s="30" customFormat="1" ht="26.4">
      <c r="A41" s="23">
        <f t="shared" si="0"/>
        <v>30</v>
      </c>
      <c r="B41" s="23">
        <f t="shared" si="6"/>
        <v>2</v>
      </c>
      <c r="C41" s="31" t="s">
        <v>25</v>
      </c>
      <c r="D41" s="55" t="s">
        <v>28</v>
      </c>
      <c r="E41" s="33" t="s">
        <v>71</v>
      </c>
      <c r="F41" s="34" t="s">
        <v>49</v>
      </c>
      <c r="G41" s="35">
        <v>742</v>
      </c>
      <c r="H41" s="36">
        <v>16.3</v>
      </c>
      <c r="I41" s="37">
        <v>20.52</v>
      </c>
      <c r="J41" s="38">
        <v>15225.84</v>
      </c>
      <c r="K41" s="23"/>
      <c r="L41" s="105"/>
      <c r="M41" s="113">
        <f t="shared" si="5"/>
        <v>0</v>
      </c>
      <c r="N41" s="23"/>
      <c r="O41" s="23"/>
    </row>
    <row r="42" spans="1:15" s="30" customFormat="1" ht="39.6">
      <c r="A42" s="23">
        <f t="shared" si="0"/>
        <v>31</v>
      </c>
      <c r="B42" s="23">
        <f>B40</f>
        <v>2</v>
      </c>
      <c r="C42" s="31" t="s">
        <v>11</v>
      </c>
      <c r="D42" s="40">
        <v>100739</v>
      </c>
      <c r="E42" s="56" t="s">
        <v>63</v>
      </c>
      <c r="F42" s="57" t="s">
        <v>64</v>
      </c>
      <c r="G42" s="58">
        <v>774.19</v>
      </c>
      <c r="H42" s="59">
        <v>12.63</v>
      </c>
      <c r="I42" s="60">
        <v>15.9</v>
      </c>
      <c r="J42" s="61">
        <v>12309.62</v>
      </c>
      <c r="K42" s="23"/>
      <c r="L42" s="105"/>
      <c r="M42" s="113">
        <f t="shared" si="5"/>
        <v>0</v>
      </c>
      <c r="N42" s="23"/>
      <c r="O42" s="23"/>
    </row>
    <row r="43" spans="1:15" s="30" customFormat="1" ht="15">
      <c r="A43" s="23">
        <f t="shared" si="0"/>
        <v>32</v>
      </c>
      <c r="B43" s="23">
        <f>B41</f>
        <v>2</v>
      </c>
      <c r="C43" s="31" t="s">
        <v>25</v>
      </c>
      <c r="D43" s="32" t="s">
        <v>29</v>
      </c>
      <c r="E43" s="56" t="s">
        <v>72</v>
      </c>
      <c r="F43" s="57" t="s">
        <v>64</v>
      </c>
      <c r="G43" s="58">
        <v>4.8000000000000007</v>
      </c>
      <c r="H43" s="59">
        <v>322.54000000000002</v>
      </c>
      <c r="I43" s="60">
        <v>406.14</v>
      </c>
      <c r="J43" s="61">
        <v>1949.47</v>
      </c>
      <c r="K43" s="23"/>
      <c r="L43" s="105"/>
      <c r="M43" s="113">
        <f>TRUNC(L43*G44,2)</f>
        <v>0</v>
      </c>
      <c r="N43" s="23"/>
      <c r="O43" s="23"/>
    </row>
    <row r="44" spans="1:15" s="30" customFormat="1" ht="40.200000000000003" thickBot="1">
      <c r="A44" s="23">
        <f t="shared" si="0"/>
        <v>33</v>
      </c>
      <c r="B44" s="23">
        <f>B41</f>
        <v>2</v>
      </c>
      <c r="C44" s="31" t="s">
        <v>25</v>
      </c>
      <c r="D44" s="32" t="s">
        <v>30</v>
      </c>
      <c r="E44" s="56" t="s">
        <v>73</v>
      </c>
      <c r="F44" s="57" t="s">
        <v>74</v>
      </c>
      <c r="G44" s="58">
        <v>12</v>
      </c>
      <c r="H44" s="59">
        <v>929.93</v>
      </c>
      <c r="I44" s="60">
        <v>1170.97</v>
      </c>
      <c r="J44" s="61">
        <v>14051.64</v>
      </c>
      <c r="K44" s="23"/>
      <c r="L44" s="105"/>
      <c r="M44" s="113">
        <f>TRUNC(L44*G45,2)</f>
        <v>0</v>
      </c>
      <c r="N44" s="23"/>
      <c r="O44" s="23"/>
    </row>
    <row r="45" spans="1:15" s="30" customFormat="1" ht="16.2" thickBot="1">
      <c r="A45" s="23">
        <f t="shared" si="0"/>
        <v>34</v>
      </c>
      <c r="B45" s="23"/>
      <c r="C45" s="31"/>
      <c r="D45" s="41"/>
      <c r="E45" s="42"/>
      <c r="F45" s="43"/>
      <c r="G45" s="44"/>
      <c r="H45" s="45"/>
      <c r="I45" s="46" t="s">
        <v>12</v>
      </c>
      <c r="J45" s="47">
        <v>117928.73</v>
      </c>
      <c r="K45" s="23"/>
      <c r="L45" s="106"/>
      <c r="M45" s="107">
        <f>SUM(M39:M44)</f>
        <v>0</v>
      </c>
      <c r="N45" s="23"/>
      <c r="O45" s="23"/>
    </row>
    <row r="46" spans="1:15" s="30" customFormat="1">
      <c r="A46" s="23">
        <f t="shared" si="0"/>
        <v>35</v>
      </c>
      <c r="B46" s="23">
        <f>D46</f>
        <v>3</v>
      </c>
      <c r="C46" s="24"/>
      <c r="D46" s="48">
        <v>3</v>
      </c>
      <c r="E46" s="26" t="s">
        <v>31</v>
      </c>
      <c r="F46" s="25"/>
      <c r="G46" s="49"/>
      <c r="H46" s="28"/>
      <c r="I46" s="28"/>
      <c r="J46" s="29"/>
      <c r="K46" s="23"/>
      <c r="L46" s="89"/>
      <c r="M46" s="89"/>
      <c r="N46" s="23"/>
      <c r="O46" s="23"/>
    </row>
    <row r="47" spans="1:15" s="30" customFormat="1" ht="52.8">
      <c r="A47" s="23">
        <f t="shared" si="0"/>
        <v>36</v>
      </c>
      <c r="B47" s="23">
        <v>3</v>
      </c>
      <c r="C47" s="31" t="s">
        <v>11</v>
      </c>
      <c r="D47" s="32">
        <v>91634</v>
      </c>
      <c r="E47" s="33" t="s">
        <v>75</v>
      </c>
      <c r="F47" s="34" t="s">
        <v>76</v>
      </c>
      <c r="G47" s="58">
        <v>48</v>
      </c>
      <c r="H47" s="36">
        <v>246.55</v>
      </c>
      <c r="I47" s="37">
        <v>310.45999999999998</v>
      </c>
      <c r="J47" s="38">
        <v>14902.08</v>
      </c>
      <c r="K47" s="23"/>
      <c r="L47" s="105"/>
      <c r="M47" s="113">
        <f t="shared" ref="M47:M48" si="7">TRUNC(L47*G48,2)</f>
        <v>0</v>
      </c>
      <c r="N47" s="23"/>
      <c r="O47" s="23"/>
    </row>
    <row r="48" spans="1:15" s="30" customFormat="1" ht="27" thickBot="1">
      <c r="A48" s="23">
        <f t="shared" si="0"/>
        <v>37</v>
      </c>
      <c r="B48" s="23">
        <f t="shared" ref="B48" si="8">B47</f>
        <v>3</v>
      </c>
      <c r="C48" s="31" t="s">
        <v>25</v>
      </c>
      <c r="D48" s="32" t="s">
        <v>27</v>
      </c>
      <c r="E48" s="33" t="s">
        <v>70</v>
      </c>
      <c r="F48" s="34" t="s">
        <v>60</v>
      </c>
      <c r="G48" s="58">
        <v>200</v>
      </c>
      <c r="H48" s="36">
        <v>21.77</v>
      </c>
      <c r="I48" s="37">
        <v>27.41</v>
      </c>
      <c r="J48" s="38">
        <v>5482</v>
      </c>
      <c r="K48" s="23"/>
      <c r="L48" s="105"/>
      <c r="M48" s="113">
        <f t="shared" si="7"/>
        <v>0</v>
      </c>
      <c r="N48" s="23"/>
      <c r="O48" s="23"/>
    </row>
    <row r="49" spans="1:15" s="30" customFormat="1" ht="16.2" thickBot="1">
      <c r="A49" s="23">
        <f t="shared" si="0"/>
        <v>38</v>
      </c>
      <c r="B49" s="23"/>
      <c r="C49" s="31"/>
      <c r="D49" s="41"/>
      <c r="E49" s="42"/>
      <c r="F49" s="43"/>
      <c r="G49" s="44"/>
      <c r="H49" s="45"/>
      <c r="I49" s="46" t="s">
        <v>12</v>
      </c>
      <c r="J49" s="47">
        <v>20384.080000000002</v>
      </c>
      <c r="K49" s="23"/>
      <c r="L49" s="106"/>
      <c r="M49" s="107">
        <f>SUM(M47:M48)</f>
        <v>0</v>
      </c>
      <c r="N49" s="23"/>
      <c r="O49" s="23"/>
    </row>
    <row r="50" spans="1:15" s="30" customFormat="1" ht="26.4">
      <c r="A50" s="23">
        <f t="shared" si="0"/>
        <v>39</v>
      </c>
      <c r="B50" s="23">
        <f>D50</f>
        <v>4</v>
      </c>
      <c r="C50" s="24"/>
      <c r="D50" s="48">
        <v>4</v>
      </c>
      <c r="E50" s="26" t="s">
        <v>32</v>
      </c>
      <c r="F50" s="25"/>
      <c r="G50" s="49"/>
      <c r="H50" s="28"/>
      <c r="I50" s="28"/>
      <c r="J50" s="29"/>
      <c r="K50" s="23"/>
      <c r="L50" s="89"/>
      <c r="M50" s="89"/>
      <c r="N50" s="23"/>
      <c r="O50" s="23"/>
    </row>
    <row r="51" spans="1:15" s="30" customFormat="1">
      <c r="A51" s="23">
        <f t="shared" si="0"/>
        <v>40</v>
      </c>
      <c r="B51" s="23" t="str">
        <f>D51</f>
        <v>4.1</v>
      </c>
      <c r="C51" s="24"/>
      <c r="D51" s="48" t="s">
        <v>33</v>
      </c>
      <c r="E51" s="26" t="s">
        <v>34</v>
      </c>
      <c r="F51" s="25"/>
      <c r="G51" s="49"/>
      <c r="H51" s="28"/>
      <c r="I51" s="28"/>
      <c r="J51" s="29"/>
      <c r="K51" s="23"/>
      <c r="L51"/>
      <c r="M51"/>
      <c r="N51" s="23"/>
      <c r="O51" s="23"/>
    </row>
    <row r="52" spans="1:15" s="30" customFormat="1">
      <c r="A52" s="23">
        <f t="shared" si="0"/>
        <v>41</v>
      </c>
      <c r="B52" s="23" t="str">
        <f>D52</f>
        <v>4.2</v>
      </c>
      <c r="C52" s="24"/>
      <c r="D52" s="48" t="s">
        <v>35</v>
      </c>
      <c r="E52" s="26" t="s">
        <v>36</v>
      </c>
      <c r="F52" s="25"/>
      <c r="G52" s="49"/>
      <c r="H52" s="28"/>
      <c r="I52" s="28"/>
      <c r="J52" s="29"/>
      <c r="K52" s="23"/>
      <c r="L52"/>
      <c r="M52"/>
      <c r="N52" s="23"/>
      <c r="O52" s="23"/>
    </row>
    <row r="53" spans="1:15" s="30" customFormat="1" ht="15">
      <c r="A53" s="23">
        <f t="shared" si="0"/>
        <v>42</v>
      </c>
      <c r="B53" s="23" t="s">
        <v>35</v>
      </c>
      <c r="C53" s="31" t="s">
        <v>25</v>
      </c>
      <c r="D53" s="32" t="s">
        <v>37</v>
      </c>
      <c r="E53" s="33" t="s">
        <v>77</v>
      </c>
      <c r="F53" s="34" t="s">
        <v>78</v>
      </c>
      <c r="G53" s="35">
        <v>2</v>
      </c>
      <c r="H53" s="36">
        <v>212.19</v>
      </c>
      <c r="I53" s="37">
        <v>267.19</v>
      </c>
      <c r="J53" s="38">
        <v>534.38</v>
      </c>
      <c r="K53" s="23"/>
      <c r="L53" s="105"/>
      <c r="M53" s="113">
        <f t="shared" ref="M53:M54" si="9">TRUNC(L53*G54,2)</f>
        <v>0</v>
      </c>
      <c r="N53" s="23"/>
      <c r="O53" s="23"/>
    </row>
    <row r="54" spans="1:15" s="30" customFormat="1" ht="26.4">
      <c r="A54" s="23">
        <f t="shared" si="0"/>
        <v>43</v>
      </c>
      <c r="B54" s="23" t="s">
        <v>35</v>
      </c>
      <c r="C54" s="31" t="s">
        <v>25</v>
      </c>
      <c r="D54" s="32" t="s">
        <v>38</v>
      </c>
      <c r="E54" s="33" t="s">
        <v>79</v>
      </c>
      <c r="F54" s="34" t="s">
        <v>78</v>
      </c>
      <c r="G54" s="35">
        <v>1</v>
      </c>
      <c r="H54" s="36">
        <v>965.87</v>
      </c>
      <c r="I54" s="37">
        <v>1216.22</v>
      </c>
      <c r="J54" s="38">
        <v>1216.22</v>
      </c>
      <c r="K54" s="23"/>
      <c r="L54" s="105"/>
      <c r="M54" s="113">
        <f t="shared" si="9"/>
        <v>0</v>
      </c>
      <c r="N54" s="23"/>
      <c r="O54" s="23"/>
    </row>
    <row r="55" spans="1:15" s="30" customFormat="1" ht="40.200000000000003" thickBot="1">
      <c r="A55" s="23">
        <f t="shared" si="0"/>
        <v>44</v>
      </c>
      <c r="B55" s="23" t="s">
        <v>35</v>
      </c>
      <c r="C55" s="31" t="s">
        <v>25</v>
      </c>
      <c r="D55" s="62" t="s">
        <v>39</v>
      </c>
      <c r="E55" s="33" t="s">
        <v>80</v>
      </c>
      <c r="F55" s="34" t="s">
        <v>78</v>
      </c>
      <c r="G55" s="35">
        <v>2.5</v>
      </c>
      <c r="H55" s="36">
        <v>109.24</v>
      </c>
      <c r="I55" s="37">
        <v>137.56</v>
      </c>
      <c r="J55" s="38">
        <v>343.9</v>
      </c>
      <c r="K55" s="23"/>
      <c r="L55" s="105"/>
      <c r="M55" s="113">
        <f>TRUNC(L55*G56,2)</f>
        <v>0</v>
      </c>
      <c r="N55" s="23"/>
      <c r="O55" s="23"/>
    </row>
    <row r="56" spans="1:15" s="30" customFormat="1" ht="16.2" thickBot="1">
      <c r="A56" s="23">
        <f t="shared" si="0"/>
        <v>45</v>
      </c>
      <c r="B56" s="23"/>
      <c r="C56" s="31"/>
      <c r="D56" s="41"/>
      <c r="E56" s="42"/>
      <c r="F56" s="43"/>
      <c r="G56" s="44"/>
      <c r="H56" s="45"/>
      <c r="I56" s="46" t="s">
        <v>12</v>
      </c>
      <c r="J56" s="47">
        <v>2094.5</v>
      </c>
      <c r="K56" s="23"/>
      <c r="L56" s="106"/>
      <c r="M56" s="107">
        <f>SUM(M53:M55)</f>
        <v>0</v>
      </c>
      <c r="N56" s="23"/>
      <c r="O56" s="23"/>
    </row>
    <row r="57" spans="1:15" s="30" customFormat="1">
      <c r="A57" s="23">
        <f t="shared" si="0"/>
        <v>46</v>
      </c>
      <c r="B57" s="23" t="str">
        <f>D57</f>
        <v>4.3</v>
      </c>
      <c r="C57" s="24"/>
      <c r="D57" s="48" t="s">
        <v>40</v>
      </c>
      <c r="E57" s="26" t="s">
        <v>41</v>
      </c>
      <c r="F57" s="25"/>
      <c r="G57" s="49"/>
      <c r="H57" s="28"/>
      <c r="I57" s="28"/>
      <c r="J57" s="29"/>
      <c r="K57" s="23"/>
      <c r="L57"/>
      <c r="M57"/>
      <c r="N57" s="23"/>
      <c r="O57" s="23"/>
    </row>
    <row r="58" spans="1:15" s="30" customFormat="1" ht="39.6">
      <c r="A58" s="23">
        <f t="shared" si="0"/>
        <v>47</v>
      </c>
      <c r="B58" s="23" t="s">
        <v>40</v>
      </c>
      <c r="C58" s="31" t="s">
        <v>11</v>
      </c>
      <c r="D58" s="40">
        <v>101175</v>
      </c>
      <c r="E58" s="56" t="s">
        <v>81</v>
      </c>
      <c r="F58" s="57" t="s">
        <v>60</v>
      </c>
      <c r="G58" s="58">
        <v>8</v>
      </c>
      <c r="H58" s="59">
        <v>121.83</v>
      </c>
      <c r="I58" s="60">
        <v>153.41</v>
      </c>
      <c r="J58" s="61">
        <v>1227.28</v>
      </c>
      <c r="K58" s="23"/>
      <c r="L58" s="105"/>
      <c r="M58" s="113">
        <f t="shared" ref="M58:M62" si="10">TRUNC(L58*G59,2)</f>
        <v>0</v>
      </c>
      <c r="N58" s="23"/>
      <c r="O58" s="23"/>
    </row>
    <row r="59" spans="1:15" s="30" customFormat="1" ht="15">
      <c r="A59" s="23">
        <f t="shared" si="0"/>
        <v>48</v>
      </c>
      <c r="B59" s="23" t="s">
        <v>40</v>
      </c>
      <c r="C59" s="31" t="s">
        <v>25</v>
      </c>
      <c r="D59" s="32" t="s">
        <v>42</v>
      </c>
      <c r="E59" s="56" t="s">
        <v>82</v>
      </c>
      <c r="F59" s="57" t="s">
        <v>60</v>
      </c>
      <c r="G59" s="58">
        <v>8</v>
      </c>
      <c r="H59" s="59">
        <v>101.67</v>
      </c>
      <c r="I59" s="60">
        <v>128.02000000000001</v>
      </c>
      <c r="J59" s="61">
        <v>1024.1600000000001</v>
      </c>
      <c r="K59" s="23"/>
      <c r="L59" s="105"/>
      <c r="M59" s="113">
        <f t="shared" si="10"/>
        <v>0</v>
      </c>
      <c r="N59" s="23"/>
      <c r="O59" s="23"/>
    </row>
    <row r="60" spans="1:15" s="30" customFormat="1" ht="26.4">
      <c r="A60" s="23">
        <f t="shared" si="0"/>
        <v>49</v>
      </c>
      <c r="B60" s="23" t="s">
        <v>40</v>
      </c>
      <c r="C60" s="31" t="s">
        <v>25</v>
      </c>
      <c r="D60" s="32" t="s">
        <v>43</v>
      </c>
      <c r="E60" s="56" t="s">
        <v>83</v>
      </c>
      <c r="F60" s="57" t="s">
        <v>60</v>
      </c>
      <c r="G60" s="58">
        <v>12</v>
      </c>
      <c r="H60" s="59">
        <v>651.91999999999996</v>
      </c>
      <c r="I60" s="60">
        <v>820.9</v>
      </c>
      <c r="J60" s="61">
        <v>9850.7999999999993</v>
      </c>
      <c r="K60" s="23"/>
      <c r="L60" s="105"/>
      <c r="M60" s="113">
        <f t="shared" si="10"/>
        <v>0</v>
      </c>
      <c r="N60" s="23"/>
      <c r="O60" s="23"/>
    </row>
    <row r="61" spans="1:15" s="30" customFormat="1" ht="15">
      <c r="A61" s="23">
        <f t="shared" si="0"/>
        <v>50</v>
      </c>
      <c r="B61" s="23" t="s">
        <v>40</v>
      </c>
      <c r="C61" s="31" t="s">
        <v>25</v>
      </c>
      <c r="D61" s="40" t="s">
        <v>44</v>
      </c>
      <c r="E61" s="56" t="s">
        <v>84</v>
      </c>
      <c r="F61" s="57" t="s">
        <v>78</v>
      </c>
      <c r="G61" s="58">
        <v>0.32</v>
      </c>
      <c r="H61" s="59">
        <v>514.66</v>
      </c>
      <c r="I61" s="60">
        <v>648.05999999999995</v>
      </c>
      <c r="J61" s="61">
        <v>207.38</v>
      </c>
      <c r="K61" s="23"/>
      <c r="L61" s="105"/>
      <c r="M61" s="113">
        <f t="shared" si="10"/>
        <v>0</v>
      </c>
      <c r="N61" s="23"/>
      <c r="O61" s="23"/>
    </row>
    <row r="62" spans="1:15" s="30" customFormat="1" ht="27" thickBot="1">
      <c r="A62" s="23">
        <f t="shared" si="0"/>
        <v>51</v>
      </c>
      <c r="B62" s="23" t="s">
        <v>40</v>
      </c>
      <c r="C62" s="31" t="s">
        <v>25</v>
      </c>
      <c r="D62" s="32" t="s">
        <v>45</v>
      </c>
      <c r="E62" s="56" t="s">
        <v>85</v>
      </c>
      <c r="F62" s="57" t="s">
        <v>78</v>
      </c>
      <c r="G62" s="58">
        <v>0.32</v>
      </c>
      <c r="H62" s="59">
        <v>112.38</v>
      </c>
      <c r="I62" s="60">
        <v>141.51</v>
      </c>
      <c r="J62" s="61">
        <v>45.28</v>
      </c>
      <c r="K62" s="23"/>
      <c r="L62" s="105"/>
      <c r="M62" s="113">
        <f t="shared" si="10"/>
        <v>0</v>
      </c>
      <c r="N62" s="23"/>
      <c r="O62" s="23"/>
    </row>
    <row r="63" spans="1:15" s="30" customFormat="1" ht="16.2" thickBot="1">
      <c r="A63" s="23">
        <f t="shared" si="0"/>
        <v>52</v>
      </c>
      <c r="B63" s="23"/>
      <c r="C63" s="148"/>
      <c r="D63" s="149"/>
      <c r="E63" s="150"/>
      <c r="F63" s="151"/>
      <c r="G63" s="152"/>
      <c r="H63" s="153"/>
      <c r="I63" s="154" t="s">
        <v>12</v>
      </c>
      <c r="J63" s="155">
        <v>12354.9</v>
      </c>
      <c r="K63" s="23"/>
      <c r="L63" s="106"/>
      <c r="M63" s="107">
        <f>SUM(M58:M62)</f>
        <v>0</v>
      </c>
      <c r="N63" s="23"/>
      <c r="O63" s="23"/>
    </row>
    <row r="64" spans="1:15" s="30" customFormat="1">
      <c r="A64" s="23">
        <f t="shared" si="0"/>
        <v>53</v>
      </c>
      <c r="B64" s="23" t="str">
        <f>D64</f>
        <v>4.4</v>
      </c>
      <c r="C64" s="141"/>
      <c r="D64" s="142" t="s">
        <v>46</v>
      </c>
      <c r="E64" s="143" t="s">
        <v>47</v>
      </c>
      <c r="F64" s="144"/>
      <c r="G64" s="145"/>
      <c r="H64" s="146"/>
      <c r="I64" s="146"/>
      <c r="J64" s="147"/>
      <c r="K64" s="23"/>
      <c r="L64" s="89"/>
      <c r="M64" s="89"/>
      <c r="N64" s="23"/>
      <c r="O64" s="23"/>
    </row>
    <row r="65" spans="1:15" s="30" customFormat="1" ht="26.4">
      <c r="A65" s="23">
        <f t="shared" si="0"/>
        <v>54</v>
      </c>
      <c r="B65" s="23" t="s">
        <v>46</v>
      </c>
      <c r="C65" s="31" t="s">
        <v>25</v>
      </c>
      <c r="D65" s="40" t="s">
        <v>28</v>
      </c>
      <c r="E65" s="56" t="s">
        <v>71</v>
      </c>
      <c r="F65" s="57" t="s">
        <v>49</v>
      </c>
      <c r="G65" s="58">
        <v>777.71</v>
      </c>
      <c r="H65" s="59">
        <v>16.3</v>
      </c>
      <c r="I65" s="60">
        <v>20.52</v>
      </c>
      <c r="J65" s="61">
        <v>15958.61</v>
      </c>
      <c r="K65" s="23"/>
      <c r="L65" s="105"/>
      <c r="M65" s="113">
        <f t="shared" ref="M65:M71" si="11">TRUNC(L65*G66,2)</f>
        <v>0</v>
      </c>
      <c r="N65" s="23"/>
      <c r="O65" s="23"/>
    </row>
    <row r="66" spans="1:15" s="30" customFormat="1" ht="52.8">
      <c r="A66" s="23">
        <f t="shared" si="0"/>
        <v>55</v>
      </c>
      <c r="B66" s="23" t="s">
        <v>46</v>
      </c>
      <c r="C66" s="31" t="s">
        <v>11</v>
      </c>
      <c r="D66" s="32">
        <v>100766</v>
      </c>
      <c r="E66" s="56" t="s">
        <v>48</v>
      </c>
      <c r="F66" s="57" t="s">
        <v>49</v>
      </c>
      <c r="G66" s="58">
        <v>129.72</v>
      </c>
      <c r="H66" s="59">
        <v>17.02</v>
      </c>
      <c r="I66" s="60">
        <v>21.43</v>
      </c>
      <c r="J66" s="61">
        <v>2779.9</v>
      </c>
      <c r="K66" s="23"/>
      <c r="L66" s="105"/>
      <c r="M66" s="113">
        <f t="shared" si="11"/>
        <v>0</v>
      </c>
      <c r="N66" s="23"/>
      <c r="O66" s="23"/>
    </row>
    <row r="67" spans="1:15" s="30" customFormat="1" ht="15">
      <c r="A67" s="23">
        <f t="shared" si="0"/>
        <v>56</v>
      </c>
      <c r="B67" s="23" t="s">
        <v>46</v>
      </c>
      <c r="C67" s="31" t="s">
        <v>11</v>
      </c>
      <c r="D67" s="40">
        <v>546</v>
      </c>
      <c r="E67" s="56" t="s">
        <v>86</v>
      </c>
      <c r="F67" s="57" t="s">
        <v>49</v>
      </c>
      <c r="G67" s="58">
        <v>339.46</v>
      </c>
      <c r="H67" s="59">
        <v>10.28</v>
      </c>
      <c r="I67" s="60">
        <v>12.94</v>
      </c>
      <c r="J67" s="61">
        <v>4392.6099999999997</v>
      </c>
      <c r="K67" s="23"/>
      <c r="L67" s="105"/>
      <c r="M67" s="113">
        <f t="shared" si="11"/>
        <v>0</v>
      </c>
      <c r="N67" s="23"/>
      <c r="O67" s="23"/>
    </row>
    <row r="68" spans="1:15" s="30" customFormat="1" ht="39.6">
      <c r="A68" s="23">
        <f t="shared" si="0"/>
        <v>57</v>
      </c>
      <c r="B68" s="23" t="s">
        <v>46</v>
      </c>
      <c r="C68" s="31" t="s">
        <v>11</v>
      </c>
      <c r="D68" s="40">
        <v>100739</v>
      </c>
      <c r="E68" s="56" t="s">
        <v>63</v>
      </c>
      <c r="F68" s="57" t="s">
        <v>64</v>
      </c>
      <c r="G68" s="58">
        <v>207.99360000000001</v>
      </c>
      <c r="H68" s="59">
        <v>12.63</v>
      </c>
      <c r="I68" s="60">
        <v>15.9</v>
      </c>
      <c r="J68" s="61">
        <v>3307.1</v>
      </c>
      <c r="K68" s="23"/>
      <c r="L68" s="105"/>
      <c r="M68" s="113">
        <f t="shared" si="11"/>
        <v>0</v>
      </c>
      <c r="N68" s="23"/>
      <c r="O68" s="23"/>
    </row>
    <row r="69" spans="1:15" s="30" customFormat="1" ht="15">
      <c r="A69" s="23">
        <f t="shared" si="0"/>
        <v>58</v>
      </c>
      <c r="B69" s="23"/>
      <c r="C69" s="31"/>
      <c r="D69" s="41"/>
      <c r="E69" s="42"/>
      <c r="F69" s="43"/>
      <c r="G69" s="44"/>
      <c r="H69" s="45"/>
      <c r="I69" s="46" t="s">
        <v>12</v>
      </c>
      <c r="J69" s="47">
        <v>26438.22</v>
      </c>
      <c r="K69" s="23"/>
      <c r="L69" s="105"/>
      <c r="M69" s="113">
        <f t="shared" si="11"/>
        <v>0</v>
      </c>
      <c r="N69" s="23"/>
      <c r="O69" s="23"/>
    </row>
    <row r="70" spans="1:15" s="30" customFormat="1" ht="15">
      <c r="A70" s="23">
        <f t="shared" si="0"/>
        <v>59</v>
      </c>
      <c r="B70" s="23">
        <f>D70</f>
        <v>5</v>
      </c>
      <c r="C70" s="24"/>
      <c r="D70" s="48">
        <v>5</v>
      </c>
      <c r="E70" s="26" t="s">
        <v>50</v>
      </c>
      <c r="F70" s="25"/>
      <c r="G70" s="49"/>
      <c r="H70" s="28"/>
      <c r="I70" s="28"/>
      <c r="J70" s="29"/>
      <c r="K70" s="23"/>
      <c r="L70" s="105"/>
      <c r="M70" s="113">
        <f t="shared" si="11"/>
        <v>0</v>
      </c>
      <c r="N70" s="23"/>
      <c r="O70" s="23"/>
    </row>
    <row r="71" spans="1:15" s="30" customFormat="1" ht="40.200000000000003" thickBot="1">
      <c r="A71" s="23">
        <f t="shared" si="0"/>
        <v>60</v>
      </c>
      <c r="B71" s="23" t="e">
        <f>#REF!</f>
        <v>#REF!</v>
      </c>
      <c r="C71" s="31" t="s">
        <v>11</v>
      </c>
      <c r="D71" s="40">
        <v>100739</v>
      </c>
      <c r="E71" s="33" t="s">
        <v>63</v>
      </c>
      <c r="F71" s="34" t="s">
        <v>64</v>
      </c>
      <c r="G71" s="58">
        <v>579.49200000000019</v>
      </c>
      <c r="H71" s="36">
        <v>12.63</v>
      </c>
      <c r="I71" s="37">
        <v>15.9</v>
      </c>
      <c r="J71" s="38">
        <v>9213.92</v>
      </c>
      <c r="K71" s="23"/>
      <c r="L71" s="105"/>
      <c r="M71" s="113">
        <f t="shared" si="11"/>
        <v>0</v>
      </c>
      <c r="N71" s="23"/>
      <c r="O71" s="23"/>
    </row>
    <row r="72" spans="1:15" s="30" customFormat="1" ht="16.2" thickBot="1">
      <c r="A72" s="23"/>
      <c r="B72" s="23"/>
      <c r="C72" s="31"/>
      <c r="D72" s="41"/>
      <c r="E72" s="42"/>
      <c r="F72" s="43"/>
      <c r="G72" s="44"/>
      <c r="H72" s="45"/>
      <c r="I72" s="46" t="s">
        <v>12</v>
      </c>
      <c r="J72" s="47">
        <v>9213.92</v>
      </c>
      <c r="K72" s="23"/>
      <c r="L72" s="106"/>
      <c r="M72" s="107">
        <f>SUM(M65:M71)</f>
        <v>0</v>
      </c>
      <c r="N72" s="23"/>
      <c r="O72" s="23"/>
    </row>
    <row r="73" spans="1:15" s="30" customFormat="1" ht="14.25" customHeight="1" thickBot="1">
      <c r="A73" s="23"/>
      <c r="B73" s="23"/>
      <c r="C73" s="133"/>
      <c r="D73" s="134"/>
      <c r="E73" s="135"/>
      <c r="F73" s="134"/>
      <c r="G73" s="136"/>
      <c r="H73" s="137"/>
      <c r="I73" s="66" t="s">
        <v>51</v>
      </c>
      <c r="J73" s="67">
        <v>291596.37</v>
      </c>
      <c r="K73" s="23"/>
      <c r="L73" s="106"/>
      <c r="M73" s="107">
        <f>M16+M21+M27+M31+M37+M45+M49+M56+M63+M72</f>
        <v>0</v>
      </c>
      <c r="N73" s="23"/>
      <c r="O73" s="23"/>
    </row>
    <row r="74" spans="1:15" s="30" customFormat="1" ht="9.75" customHeight="1">
      <c r="A74" s="23"/>
      <c r="B74" s="23"/>
      <c r="C74" s="68"/>
      <c r="D74" s="3"/>
      <c r="E74" s="69"/>
      <c r="F74" s="9"/>
      <c r="G74" s="65"/>
      <c r="H74" s="70"/>
      <c r="I74" s="71"/>
      <c r="J74" s="72"/>
      <c r="K74" s="23"/>
      <c r="L74" s="92"/>
      <c r="M74" s="92"/>
      <c r="N74" s="23"/>
      <c r="O74" s="23"/>
    </row>
    <row r="75" spans="1:15" ht="9.75" customHeight="1">
      <c r="C75" s="68"/>
      <c r="I75" s="75"/>
      <c r="J75" s="76"/>
    </row>
    <row r="76" spans="1:15" ht="14.25" customHeight="1">
      <c r="C76" s="68"/>
      <c r="D76" s="14" t="s">
        <v>52</v>
      </c>
      <c r="E76" s="77" t="s">
        <v>53</v>
      </c>
      <c r="F76" s="50"/>
      <c r="G76" s="78"/>
      <c r="H76" s="79"/>
      <c r="I76" s="79"/>
      <c r="J76" s="80"/>
    </row>
    <row r="77" spans="1:15" ht="14.1" customHeight="1">
      <c r="C77" s="63"/>
      <c r="E77" s="81" t="s">
        <v>54</v>
      </c>
      <c r="F77" s="9"/>
      <c r="G77" s="65"/>
      <c r="H77" s="70"/>
      <c r="I77" s="70"/>
      <c r="J77" s="82"/>
    </row>
    <row r="78" spans="1:15" ht="14.1" customHeight="1">
      <c r="C78" s="63"/>
      <c r="D78" s="9"/>
      <c r="E78" s="64"/>
      <c r="F78" s="9"/>
      <c r="G78" s="65"/>
      <c r="I78" s="83" t="s">
        <v>55</v>
      </c>
      <c r="J78" s="82"/>
    </row>
    <row r="79" spans="1:15">
      <c r="C79" s="63"/>
      <c r="D79" s="9"/>
      <c r="F79" s="9"/>
      <c r="G79" s="65"/>
      <c r="I79" s="83"/>
      <c r="J79" s="84"/>
    </row>
    <row r="80" spans="1:15">
      <c r="C80" s="63"/>
      <c r="D80" s="9"/>
      <c r="E80" s="5" t="s">
        <v>56</v>
      </c>
      <c r="F80" s="9"/>
      <c r="G80" s="65"/>
      <c r="I80" s="83"/>
      <c r="J80" s="84"/>
    </row>
    <row r="81" spans="1:10">
      <c r="C81" s="63"/>
      <c r="D81" s="9"/>
      <c r="E81" s="85" t="s">
        <v>57</v>
      </c>
      <c r="F81" s="9"/>
      <c r="G81" s="65"/>
      <c r="I81" s="83"/>
      <c r="J81" s="84"/>
    </row>
    <row r="82" spans="1:10">
      <c r="C82" s="63"/>
      <c r="D82" s="9"/>
      <c r="E82" s="86" t="s">
        <v>58</v>
      </c>
      <c r="F82" s="9"/>
      <c r="G82" s="65"/>
      <c r="I82" s="83"/>
      <c r="J82" s="84"/>
    </row>
    <row r="83" spans="1:10">
      <c r="C83" s="63"/>
      <c r="D83" s="9"/>
      <c r="E83" s="86"/>
      <c r="F83" s="9"/>
      <c r="G83" s="65"/>
      <c r="I83" s="83"/>
      <c r="J83" s="84"/>
    </row>
    <row r="84" spans="1:10" ht="17.399999999999999">
      <c r="C84" s="119"/>
      <c r="D84" s="120"/>
      <c r="E84" s="121"/>
      <c r="F84" s="121" t="s">
        <v>90</v>
      </c>
      <c r="G84" s="120"/>
      <c r="H84" s="122"/>
      <c r="I84" s="123"/>
      <c r="J84" s="124"/>
    </row>
    <row r="85" spans="1:10" ht="15.6">
      <c r="A85" s="4"/>
      <c r="C85" s="125" t="s">
        <v>91</v>
      </c>
      <c r="D85" s="126"/>
      <c r="E85" s="127"/>
      <c r="F85" s="156"/>
      <c r="G85" s="156"/>
      <c r="H85" s="156"/>
      <c r="I85" s="156"/>
      <c r="J85" s="156"/>
    </row>
    <row r="86" spans="1:10" ht="15">
      <c r="A86" s="4"/>
      <c r="C86" s="125" t="s">
        <v>92</v>
      </c>
      <c r="D86" s="126"/>
      <c r="E86" s="128"/>
      <c r="F86" s="156"/>
      <c r="G86" s="156"/>
      <c r="H86" s="156"/>
      <c r="I86" s="156"/>
      <c r="J86" s="156"/>
    </row>
    <row r="87" spans="1:10" ht="15">
      <c r="A87" s="4"/>
      <c r="C87" s="125" t="s">
        <v>93</v>
      </c>
      <c r="D87" s="126"/>
      <c r="E87" s="129"/>
      <c r="F87" s="156"/>
      <c r="G87" s="156"/>
      <c r="H87" s="156"/>
      <c r="I87" s="156"/>
      <c r="J87" s="156"/>
    </row>
    <row r="88" spans="1:10" ht="15">
      <c r="A88" s="4"/>
      <c r="C88" s="125" t="s">
        <v>94</v>
      </c>
      <c r="D88" s="126"/>
      <c r="E88" s="129"/>
      <c r="F88" s="156"/>
      <c r="G88" s="156"/>
      <c r="H88" s="156"/>
      <c r="I88" s="156"/>
      <c r="J88" s="156"/>
    </row>
    <row r="89" spans="1:10" ht="15">
      <c r="A89" s="4"/>
      <c r="C89" s="125" t="s">
        <v>95</v>
      </c>
      <c r="D89" s="126"/>
      <c r="E89" s="129"/>
      <c r="F89" s="156"/>
      <c r="G89" s="156"/>
      <c r="H89" s="156"/>
      <c r="I89" s="156"/>
      <c r="J89" s="156"/>
    </row>
    <row r="90" spans="1:10" ht="15">
      <c r="A90" s="4"/>
      <c r="C90" s="125" t="s">
        <v>96</v>
      </c>
      <c r="D90" s="126"/>
      <c r="E90" s="129"/>
      <c r="F90" s="156"/>
      <c r="G90" s="156"/>
      <c r="H90" s="156"/>
      <c r="I90" s="156"/>
      <c r="J90" s="156"/>
    </row>
    <row r="91" spans="1:10" ht="15">
      <c r="C91" s="125" t="s">
        <v>97</v>
      </c>
      <c r="D91" s="126"/>
      <c r="E91" s="129"/>
      <c r="F91" s="156"/>
      <c r="G91" s="156"/>
      <c r="H91" s="156"/>
      <c r="I91" s="156"/>
      <c r="J91" s="156"/>
    </row>
    <row r="92" spans="1:10" ht="13.8">
      <c r="A92" s="4"/>
      <c r="D92" s="93"/>
      <c r="E92" s="90"/>
    </row>
    <row r="93" spans="1:10">
      <c r="A93" s="4"/>
      <c r="E93" s="87"/>
      <c r="I93" s="88"/>
      <c r="J93" s="89"/>
    </row>
    <row r="94" spans="1:10">
      <c r="A94" s="4"/>
      <c r="E94" s="87"/>
      <c r="I94" s="88"/>
      <c r="J94" s="89"/>
    </row>
    <row r="95" spans="1:10">
      <c r="A95" s="4"/>
      <c r="E95" s="87"/>
      <c r="I95" s="88"/>
      <c r="J95" s="89"/>
    </row>
    <row r="96" spans="1:10">
      <c r="A96" s="4"/>
      <c r="E96" s="87"/>
      <c r="I96" s="88"/>
      <c r="J96" s="89"/>
    </row>
    <row r="97" spans="1:10">
      <c r="A97" s="4"/>
      <c r="E97" s="87"/>
      <c r="I97" s="88"/>
      <c r="J97" s="89"/>
    </row>
    <row r="98" spans="1:10">
      <c r="A98" s="4"/>
      <c r="E98" s="87"/>
      <c r="I98" s="88"/>
      <c r="J98" s="89"/>
    </row>
    <row r="99" spans="1:10">
      <c r="A99" s="4"/>
      <c r="E99" s="87"/>
      <c r="I99" s="88"/>
      <c r="J99" s="89"/>
    </row>
    <row r="100" spans="1:10">
      <c r="A100" s="4"/>
      <c r="E100" s="87"/>
      <c r="I100" s="88"/>
      <c r="J100" s="89"/>
    </row>
    <row r="101" spans="1:10">
      <c r="A101" s="4"/>
      <c r="E101" s="87"/>
      <c r="I101" s="88"/>
      <c r="J101" s="89"/>
    </row>
  </sheetData>
  <sheetProtection sheet="1" objects="1" scenarios="1"/>
  <mergeCells count="11">
    <mergeCell ref="F89:J89"/>
    <mergeCell ref="F90:J90"/>
    <mergeCell ref="F91:J91"/>
    <mergeCell ref="L2:M3"/>
    <mergeCell ref="F85:J85"/>
    <mergeCell ref="F86:J86"/>
    <mergeCell ref="F87:J87"/>
    <mergeCell ref="F88:J88"/>
    <mergeCell ref="C2:J2"/>
    <mergeCell ref="C5:J5"/>
    <mergeCell ref="C6:J6"/>
  </mergeCells>
  <printOptions horizontalCentered="1"/>
  <pageMargins left="0.43307086614173229" right="0.43307086614173229" top="0.55118110236220474" bottom="0.74803149606299213" header="0.11811023622047245" footer="0.31496062992125984"/>
  <pageSetup paperSize="9" scale="43" fitToHeight="0" orientation="portrait" r:id="rId1"/>
  <headerFooter alignWithMargins="0">
    <oddHeader>&amp;L&amp;G&amp;C&amp;G&amp;R&amp;G</oddHeader>
    <oddFooter>&amp;C&amp;G&amp;R&amp;P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ORÇAMENTO</vt:lpstr>
      <vt:lpstr>ORÇAMENTO!Area_de_impressao</vt:lpstr>
      <vt:lpstr>cod_orc</vt:lpstr>
      <vt:lpstr>subtotal_orc</vt:lpstr>
      <vt:lpstr>tipo_orc</vt:lpstr>
      <vt:lpstr>ORÇAMENTO!Titulos_de_impressao</vt:lpstr>
      <vt:lpstr>total_orc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user</cp:lastModifiedBy>
  <cp:lastPrinted>2025-05-26T19:59:53Z</cp:lastPrinted>
  <dcterms:created xsi:type="dcterms:W3CDTF">2025-05-22T17:00:50Z</dcterms:created>
  <dcterms:modified xsi:type="dcterms:W3CDTF">2025-05-26T20:21:40Z</dcterms:modified>
</cp:coreProperties>
</file>